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15" tabRatio="602"/>
  </bookViews>
  <sheets>
    <sheet name="PAKIETY" sheetId="3" r:id="rId1"/>
  </sheets>
  <definedNames>
    <definedName name="_xlnm.Print_Area" localSheetId="0">PAKIETY!$A$1:$BP$29</definedName>
  </definedNames>
  <calcPr calcId="15251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29" i="3" l="1"/>
  <c r="BI29" i="3"/>
  <c r="BD29" i="3"/>
  <c r="BB29" i="3"/>
  <c r="AY29" i="3"/>
  <c r="AV29" i="3"/>
  <c r="AS29" i="3"/>
  <c r="AP29" i="3"/>
  <c r="AM29" i="3"/>
  <c r="AK29" i="3"/>
  <c r="AH29" i="3"/>
  <c r="AE29" i="3"/>
  <c r="AB29" i="3"/>
  <c r="Y29" i="3"/>
  <c r="W29" i="3"/>
  <c r="T29" i="3"/>
  <c r="Q29" i="3"/>
  <c r="N29" i="3"/>
  <c r="K29" i="3"/>
  <c r="G29" i="3"/>
  <c r="C29" i="3"/>
  <c r="AF29" i="3" l="1"/>
  <c r="AS19" i="3" l="1"/>
  <c r="C9" i="3" l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Q9" i="3"/>
  <c r="Q10" i="3"/>
  <c r="Q11" i="3"/>
  <c r="Q12" i="3"/>
  <c r="Q13" i="3"/>
  <c r="Q14" i="3"/>
  <c r="Q15" i="3"/>
  <c r="Q16" i="3"/>
  <c r="Q17" i="3"/>
  <c r="Q18" i="3"/>
  <c r="W18" i="3" s="1"/>
  <c r="Q19" i="3"/>
  <c r="Q20" i="3"/>
  <c r="Q21" i="3"/>
  <c r="Q22" i="3"/>
  <c r="Q23" i="3"/>
  <c r="Q24" i="3"/>
  <c r="Q25" i="3"/>
  <c r="Q26" i="3"/>
  <c r="W26" i="3" s="1"/>
  <c r="Q27" i="3"/>
  <c r="Q28" i="3"/>
  <c r="W28" i="3" s="1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AB9" i="3"/>
  <c r="AB10" i="3"/>
  <c r="AB11" i="3"/>
  <c r="AB12" i="3"/>
  <c r="AB13" i="3"/>
  <c r="AB14" i="3"/>
  <c r="AB15" i="3"/>
  <c r="AB16" i="3"/>
  <c r="AK16" i="3" s="1"/>
  <c r="AB17" i="3"/>
  <c r="AB18" i="3"/>
  <c r="AB19" i="3"/>
  <c r="AB20" i="3"/>
  <c r="AB21" i="3"/>
  <c r="AB22" i="3"/>
  <c r="AB23" i="3"/>
  <c r="AB24" i="3"/>
  <c r="AB25" i="3"/>
  <c r="AB26" i="3"/>
  <c r="AB27" i="3"/>
  <c r="AB2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K21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S9" i="3"/>
  <c r="AS10" i="3"/>
  <c r="AS11" i="3"/>
  <c r="AS12" i="3"/>
  <c r="AS13" i="3"/>
  <c r="AS14" i="3"/>
  <c r="AS15" i="3"/>
  <c r="AS16" i="3"/>
  <c r="AS17" i="3"/>
  <c r="AS18" i="3"/>
  <c r="AS20" i="3"/>
  <c r="AS21" i="3"/>
  <c r="AS22" i="3"/>
  <c r="AS23" i="3"/>
  <c r="AS24" i="3"/>
  <c r="AS25" i="3"/>
  <c r="AS26" i="3"/>
  <c r="AS27" i="3"/>
  <c r="AS2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BD9" i="3"/>
  <c r="BD10" i="3"/>
  <c r="BD11" i="3"/>
  <c r="BD12" i="3"/>
  <c r="BD13" i="3"/>
  <c r="BD14" i="3"/>
  <c r="BD15" i="3"/>
  <c r="BD16" i="3"/>
  <c r="BD17" i="3"/>
  <c r="BD18" i="3"/>
  <c r="BD19" i="3"/>
  <c r="BD20" i="3"/>
  <c r="BD21" i="3"/>
  <c r="BD22" i="3"/>
  <c r="BD23" i="3"/>
  <c r="BD24" i="3"/>
  <c r="BD25" i="3"/>
  <c r="BD26" i="3"/>
  <c r="BD27" i="3"/>
  <c r="BD28" i="3"/>
  <c r="BI9" i="3"/>
  <c r="BI10" i="3"/>
  <c r="BI11" i="3"/>
  <c r="BI12" i="3"/>
  <c r="BI13" i="3"/>
  <c r="BI14" i="3"/>
  <c r="BI15" i="3"/>
  <c r="BI16" i="3"/>
  <c r="BI17" i="3"/>
  <c r="BI18" i="3"/>
  <c r="BI19" i="3"/>
  <c r="BI20" i="3"/>
  <c r="BI21" i="3"/>
  <c r="BI22" i="3"/>
  <c r="BI23" i="3"/>
  <c r="BI24" i="3"/>
  <c r="BI25" i="3"/>
  <c r="BI26" i="3"/>
  <c r="BI27" i="3"/>
  <c r="BI28" i="3"/>
  <c r="BB27" i="3" l="1"/>
  <c r="BB10" i="3"/>
  <c r="W19" i="3"/>
  <c r="W12" i="3"/>
  <c r="W10" i="3"/>
  <c r="BB22" i="3"/>
  <c r="BB26" i="3"/>
  <c r="BB25" i="3"/>
  <c r="BB17" i="3"/>
  <c r="BB9" i="3"/>
  <c r="W27" i="3"/>
  <c r="BB12" i="3"/>
  <c r="BB19" i="3"/>
  <c r="BB11" i="3"/>
  <c r="W11" i="3"/>
  <c r="BB18" i="3"/>
  <c r="AK13" i="3"/>
  <c r="W25" i="3"/>
  <c r="W17" i="3"/>
  <c r="W9" i="3"/>
  <c r="AK23" i="3"/>
  <c r="AK15" i="3"/>
  <c r="W20" i="3"/>
  <c r="AK22" i="3"/>
  <c r="AK14" i="3"/>
  <c r="BB28" i="3"/>
  <c r="BB20" i="3"/>
  <c r="AK28" i="3"/>
  <c r="AK20" i="3"/>
  <c r="AK12" i="3"/>
  <c r="AK24" i="3"/>
  <c r="W24" i="3"/>
  <c r="W16" i="3"/>
  <c r="W14" i="3"/>
  <c r="W22" i="3"/>
  <c r="W23" i="3"/>
  <c r="W15" i="3"/>
  <c r="W21" i="3"/>
  <c r="W13" i="3"/>
  <c r="AK19" i="3"/>
  <c r="AK18" i="3"/>
  <c r="AK27" i="3"/>
  <c r="AK11" i="3"/>
  <c r="AK26" i="3"/>
  <c r="AK10" i="3"/>
  <c r="AK25" i="3"/>
  <c r="AK17" i="3"/>
  <c r="AK9" i="3"/>
  <c r="BB21" i="3"/>
  <c r="BB13" i="3"/>
  <c r="BB24" i="3"/>
  <c r="BB23" i="3"/>
  <c r="BB15" i="3"/>
  <c r="BB14" i="3"/>
  <c r="BB16" i="3"/>
  <c r="AG29" i="3"/>
  <c r="C8" i="3" l="1"/>
  <c r="D29" i="3"/>
  <c r="E29" i="3"/>
  <c r="Y8" i="3"/>
  <c r="AR29" i="3" l="1"/>
  <c r="AQ29" i="3"/>
  <c r="AP8" i="3" l="1"/>
  <c r="BI8" i="3" l="1"/>
  <c r="BD8" i="3"/>
  <c r="AY8" i="3"/>
  <c r="AV8" i="3"/>
  <c r="AS8" i="3"/>
  <c r="AM8" i="3"/>
  <c r="AH8" i="3"/>
  <c r="AE8" i="3"/>
  <c r="AC29" i="3"/>
  <c r="AB8" i="3"/>
  <c r="T8" i="3"/>
  <c r="N8" i="3"/>
  <c r="K8" i="3"/>
  <c r="G8" i="3"/>
  <c r="A29" i="3" s="1"/>
  <c r="BB8" i="3" l="1"/>
  <c r="AK8" i="3"/>
  <c r="BK29" i="3" l="1"/>
  <c r="BJ29" i="3"/>
  <c r="AO29" i="3" l="1"/>
  <c r="AN29" i="3"/>
  <c r="AA29" i="3"/>
  <c r="Z29" i="3"/>
  <c r="M29" i="3"/>
  <c r="L29" i="3"/>
  <c r="AJ29" i="3" l="1"/>
  <c r="AI29" i="3"/>
  <c r="AD29" i="3"/>
  <c r="BA29" i="3"/>
  <c r="AZ29" i="3"/>
  <c r="AX29" i="3"/>
  <c r="AW29" i="3"/>
  <c r="AU29" i="3"/>
  <c r="AT29" i="3"/>
  <c r="V29" i="3" l="1"/>
  <c r="U29" i="3"/>
  <c r="R29" i="3" l="1"/>
  <c r="P29" i="3"/>
  <c r="O29" i="3"/>
  <c r="BF29" i="3"/>
  <c r="BE29" i="3"/>
  <c r="I29" i="3"/>
  <c r="H29" i="3"/>
  <c r="S29" i="3" l="1"/>
  <c r="Q8" i="3"/>
  <c r="W8" i="3" s="1"/>
</calcChain>
</file>

<file path=xl/sharedStrings.xml><?xml version="1.0" encoding="utf-8"?>
<sst xmlns="http://schemas.openxmlformats.org/spreadsheetml/2006/main" count="144" uniqueCount="68">
  <si>
    <t xml:space="preserve">Łączna ilość osocza
 (w litrach) </t>
  </si>
  <si>
    <t>w tym:</t>
  </si>
  <si>
    <t>UWAGI</t>
  </si>
  <si>
    <t>z krwi pelnej</t>
  </si>
  <si>
    <t>z plazmaferezy</t>
  </si>
  <si>
    <t>BIAŁYSTOK</t>
  </si>
  <si>
    <t>BYDGOSZCZ</t>
  </si>
  <si>
    <t>GDAŃSK</t>
  </si>
  <si>
    <t>KALISZ</t>
  </si>
  <si>
    <t>KATOWICE</t>
  </si>
  <si>
    <t>KIELCE</t>
  </si>
  <si>
    <t>KRAKÓW</t>
  </si>
  <si>
    <t>LUBLIN</t>
  </si>
  <si>
    <t>ŁÓDŹ</t>
  </si>
  <si>
    <t>OLSZTYN</t>
  </si>
  <si>
    <t>OPOLE</t>
  </si>
  <si>
    <t>POZNAŃ</t>
  </si>
  <si>
    <t>RACIBÓRZ</t>
  </si>
  <si>
    <t>RADOM</t>
  </si>
  <si>
    <t>RZESZÓW</t>
  </si>
  <si>
    <t>SŁUPSK</t>
  </si>
  <si>
    <t>SZCZECIN</t>
  </si>
  <si>
    <t>WAŁBRZYCH</t>
  </si>
  <si>
    <t>WARSZAWA</t>
  </si>
  <si>
    <t>WROCŁAW</t>
  </si>
  <si>
    <t>ZIELONA GÓRA</t>
  </si>
  <si>
    <t>Łączna ilość osocza (w litrach)</t>
  </si>
  <si>
    <t>w 2020 roku</t>
  </si>
  <si>
    <t>w 2019 roku</t>
  </si>
  <si>
    <t>z krwi pełnej</t>
  </si>
  <si>
    <r>
      <rPr>
        <sz val="12"/>
        <color theme="1"/>
        <rFont val="Calibri"/>
        <family val="2"/>
        <charset val="238"/>
      </rPr>
      <t>osocze świeżo mrożone, pobrane od dawców</t>
    </r>
    <r>
      <rPr>
        <b/>
        <sz val="12"/>
        <color theme="1"/>
        <rFont val="Calibri"/>
        <family val="2"/>
        <charset val="238"/>
      </rPr>
      <t xml:space="preserve"> pierwszorazowych/jednorazowych 
- osocze uzyskane z jednostki krwi pełnej - o objętości netto powyżej 150 ml lub o wadze netto powyżej 154 gramów;
- osocze uzyskane metodą plazmaferezy - o objętości netto powyżej  200 ml lub o wadze netto powyżej 205 gramów
</t>
    </r>
    <r>
      <rPr>
        <sz val="12"/>
        <color theme="1"/>
        <rFont val="Calibri"/>
        <family val="2"/>
        <charset val="238"/>
      </rPr>
      <t>pobrane:</t>
    </r>
  </si>
  <si>
    <t>osocze świeżo mrożone, pobrane od dawców wielokrotnych
- osocze uzyskane z jednostki krwi pełnej - o objętości netto powyżej 150 ml lub o wadze netto powyżej 154 gramów;
- osocze uzyskane metodą plazmaferezy - o objętości netto powyżej  200 ml lub o wadze netto powyżej 205 gramów
pobrane:</t>
  </si>
  <si>
    <t>SUMA DLA RCKiK w PAKIECIE 
NR 4</t>
  </si>
  <si>
    <t>SUMA DLA RCKiK w PAKIECIE 
NR 3</t>
  </si>
  <si>
    <t>SUMA DLA RCKiK w PAKIECIE 
NR 5</t>
  </si>
  <si>
    <t>PAKIET NR 1
(ostateczna ilość osocza może 
różnić się o +/- 50%)</t>
  </si>
  <si>
    <t>osocze o obniżonej zawartości krioprecypitatu
- osocze uzyskane z jednostki krwi pełnej - o objętości netto powyżej 150 ml lub o wadze netto powyżej 154 gramów;</t>
  </si>
  <si>
    <t>w 2021 roku</t>
  </si>
  <si>
    <t>PAKIET NR 2
(ostateczna ilość osocza może różnić się o +/- 30%)</t>
  </si>
  <si>
    <t>PAKIET NR 5 (ostateczna ilość osocza może różnić się o +/- 30%)</t>
  </si>
  <si>
    <t xml:space="preserve">Zadeklarowana ilość osocza do przetworzenia </t>
  </si>
  <si>
    <t xml:space="preserve">Zadeklarowana ilość osocza do przetworzenia
</t>
  </si>
  <si>
    <t>Zadeklarowana ilość osocza do przetworzenia</t>
  </si>
  <si>
    <t>w 2022 roku</t>
  </si>
  <si>
    <t xml:space="preserve">PAKIET NR 3 (ostateczna ilość osocza może różnić się o +/- 30% </t>
  </si>
  <si>
    <t>PAKIET NR 4 (ostateczna ilość osocza może różnić się o +/- 30%)</t>
  </si>
  <si>
    <t>PAKIET NR 8
(ostateczna ilość osocza może różnić się o +/- 10%)</t>
  </si>
  <si>
    <r>
      <rPr>
        <sz val="12"/>
        <color theme="1"/>
        <rFont val="Calibri"/>
        <family val="2"/>
        <charset val="238"/>
      </rPr>
      <t xml:space="preserve">osocze świeżo mrożone, pobrane od dawców </t>
    </r>
    <r>
      <rPr>
        <b/>
        <sz val="12"/>
        <color theme="1"/>
        <rFont val="Calibri"/>
        <family val="2"/>
        <charset val="238"/>
      </rPr>
      <t xml:space="preserve">wielokrotnych, nie starsze niż 18 m-cy </t>
    </r>
    <r>
      <rPr>
        <sz val="12"/>
        <color theme="1"/>
        <rFont val="Calibri"/>
        <family val="2"/>
        <charset val="238"/>
      </rPr>
      <t>od daty uzgodnionego terminu odbioru z RCKiK</t>
    </r>
    <r>
      <rPr>
        <b/>
        <sz val="12"/>
        <color theme="1"/>
        <rFont val="Calibri"/>
        <family val="2"/>
        <charset val="238"/>
      </rPr>
      <t xml:space="preserve"> w 2024 roku
- </t>
    </r>
    <r>
      <rPr>
        <sz val="12"/>
        <color theme="1"/>
        <rFont val="Calibri"/>
        <family val="2"/>
        <charset val="238"/>
      </rPr>
      <t>osocze uzyskane z jednostki krwi pełnej</t>
    </r>
    <r>
      <rPr>
        <b/>
        <sz val="12"/>
        <color theme="1"/>
        <rFont val="Calibri"/>
        <family val="2"/>
        <charset val="238"/>
      </rPr>
      <t xml:space="preserve"> - o objętości netto powyżej 150 ml lub o wadze netto powyżej 154 gramów;
- </t>
    </r>
    <r>
      <rPr>
        <sz val="12"/>
        <color theme="1"/>
        <rFont val="Calibri"/>
        <family val="2"/>
        <charset val="238"/>
      </rPr>
      <t>osocze uzyskane metodą plazmaferezy</t>
    </r>
    <r>
      <rPr>
        <b/>
        <sz val="12"/>
        <color theme="1"/>
        <rFont val="Calibri"/>
        <family val="2"/>
        <charset val="238"/>
      </rPr>
      <t xml:space="preserve"> - o objętości netto powyżej  200 ml lub o wadze netto powyżej 205 gramów.</t>
    </r>
  </si>
  <si>
    <r>
      <rPr>
        <sz val="12"/>
        <color theme="1"/>
        <rFont val="Calibri"/>
        <family val="2"/>
        <charset val="238"/>
      </rPr>
      <t>osocze świeżo mrożone, pobrane od dawców</t>
    </r>
    <r>
      <rPr>
        <b/>
        <sz val="12"/>
        <color theme="1"/>
        <rFont val="Calibri"/>
        <family val="2"/>
        <charset val="238"/>
      </rPr>
      <t xml:space="preserve"> pierwszorazowych/jednorazowych, nie starsze niż 18 m-cy </t>
    </r>
    <r>
      <rPr>
        <sz val="12"/>
        <color theme="1"/>
        <rFont val="Calibri"/>
        <family val="2"/>
        <charset val="238"/>
      </rPr>
      <t xml:space="preserve">od daty uzgodnionego terminu odbioru z RCKiK </t>
    </r>
    <r>
      <rPr>
        <b/>
        <sz val="12"/>
        <color theme="1"/>
        <rFont val="Calibri"/>
        <family val="2"/>
        <charset val="238"/>
      </rPr>
      <t xml:space="preserve">w 2024 roku
- </t>
    </r>
    <r>
      <rPr>
        <sz val="12"/>
        <color theme="1"/>
        <rFont val="Calibri"/>
        <family val="2"/>
        <charset val="238"/>
      </rPr>
      <t>osocze uzyskane z jednostki krwi pełnej</t>
    </r>
    <r>
      <rPr>
        <b/>
        <sz val="12"/>
        <color theme="1"/>
        <rFont val="Calibri"/>
        <family val="2"/>
        <charset val="238"/>
      </rPr>
      <t xml:space="preserve"> - o objętości netto powyżej 150 ml lub o wadze netto powyżej 154 gramów;                                                     - osocze uzyskane metodą plazmaferezy - o objętości netto powyżej  200 ml lub o wadze netto powyżej 205 gramów.</t>
    </r>
  </si>
  <si>
    <t>w 2023 roku</t>
  </si>
  <si>
    <t>osocze immunizowane  anty-D</t>
  </si>
  <si>
    <t>UWAGI-proszę wpisać miano i rok pobrania</t>
  </si>
  <si>
    <t>ROK 2019
2 donacje- miano 256
ROK 2020
3 donacje- miano 256
ROK 2021
4 donacje- miano 256
ROK 2022
1 donacja- miano 512
ROK 2023
2 donacje- miano 512
1 donacja- miano 256</t>
  </si>
  <si>
    <t>rok 2023, 4 j. miano 2048, 1 j. miano 4096</t>
  </si>
  <si>
    <t>12 l. z KP - osocze zamrożone powyżej 24 h; 14 l. z AF - objętość osocza 200 ml. i poniżej z 2019, 2020 r.2021 r.,2022r.; 13l. Z KP - osocze z 2018 r.</t>
  </si>
  <si>
    <t>pobrane po 31.08.2023r.</t>
  </si>
  <si>
    <t>2019-9l, 2020-8l, 2021-14l, 2022-108l, 2023-111l</t>
  </si>
  <si>
    <t>2019-2l, 2020-2l, 2021-4l, 2022-28l, 2023-13l</t>
  </si>
  <si>
    <t>FFP-Af. z objętością poniżej lub równe 200ml  pobranie w latach:2020-7l, 2021-17l, 2022-16l</t>
  </si>
  <si>
    <t>umowa z Biomed Lublin do 31.12.2023 r.   miano 2048</t>
  </si>
  <si>
    <t xml:space="preserve">2018 - 3l; 2019 - 12l; 2020 - 20l; 2021 - 35l; 2022 - 41l; 2023 - 14l </t>
  </si>
  <si>
    <t>2021 - 9l; 2022 - 8l; 2023 - 3l</t>
  </si>
  <si>
    <t>PAKIET NR 7
(ostateczna ilość osocza może różnić się o +/- 10%)</t>
  </si>
  <si>
    <r>
      <t xml:space="preserve">INNE - osocze nie odpowiadające kryteriom pakietów 1-6  t.j. osocze z przekroczonym czasem poboru donacji powyżej 15 minut lub pobrane od dawców po transfuzji lub z plazmaferezy o objętości poniżej 200 ml lub zamrożone w czasie dłuższym niż 24 h </t>
    </r>
    <r>
      <rPr>
        <b/>
        <sz val="12"/>
        <color theme="1"/>
        <rFont val="Calibri"/>
        <family val="2"/>
        <charset val="238"/>
      </rPr>
      <t xml:space="preserve">                                                                                                          </t>
    </r>
  </si>
  <si>
    <t xml:space="preserve">osocze  z przekroczonym czasem trwania donacji tj powyżej 12 minut i nie dłużej niż 15 minut
- osocze uzyskane z jednostki krwi pełnej - o objętości netto powyżej 150 ml lub o wadze netto powyżej 154 gramów; </t>
  </si>
  <si>
    <t>PAKIET NR 6
(ostateczna ilość osocza może różnić się o +/- 10%)</t>
  </si>
  <si>
    <t xml:space="preserve">DOSTAWCY OSOCZA WEDŁUG PAKIETÓW </t>
  </si>
  <si>
    <t xml:space="preserve">RCKiK.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</si>
</sst>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sz val="48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i/>
      <sz val="12"/>
      <color theme="1"/>
      <name val="Calibri"/>
      <family val="2"/>
      <charset val="238"/>
    </font>
    <font>
      <b/>
      <sz val="22"/>
      <color theme="1"/>
      <name val="Calibri"/>
      <family val="2"/>
      <charset val="238"/>
    </font>
    <font>
      <b/>
      <sz val="26"/>
      <color theme="9" tint="-0.249977111117893"/>
      <name val="Calibri"/>
      <family val="2"/>
      <charset val="238"/>
    </font>
    <font>
      <sz val="9"/>
      <color theme="1"/>
      <name val="Calibri"/>
      <family val="2"/>
      <charset val="238"/>
    </font>
    <font>
      <sz val="6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22"/>
      <name val="Calibri"/>
      <family val="2"/>
      <charset val="238"/>
    </font>
    <font>
      <b/>
      <sz val="14"/>
      <name val="Calibri"/>
      <family val="2"/>
      <charset val="238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26"/>
      <color rgb="FFFF0000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20"/>
      <color rgb="FFFF0000"/>
      <name val="Calibri"/>
      <family val="2"/>
      <scheme val="minor"/>
    </font>
    <font>
      <b/>
      <sz val="8"/>
      <color theme="1"/>
      <name val="Calibri"/>
      <family val="2"/>
      <charset val="238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7C8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3" fontId="7" fillId="8" borderId="25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3" fontId="12" fillId="4" borderId="2" xfId="0" applyNumberFormat="1" applyFont="1" applyFill="1" applyBorder="1" applyAlignment="1">
      <alignment horizontal="center" vertical="center" wrapText="1"/>
    </xf>
    <xf numFmtId="3" fontId="7" fillId="8" borderId="28" xfId="0" applyNumberFormat="1" applyFont="1" applyFill="1" applyBorder="1" applyAlignment="1">
      <alignment horizontal="center" vertical="center" wrapText="1"/>
    </xf>
    <xf numFmtId="3" fontId="12" fillId="4" borderId="44" xfId="0" applyNumberFormat="1" applyFont="1" applyFill="1" applyBorder="1" applyAlignment="1">
      <alignment horizontal="center" vertical="center" wrapText="1"/>
    </xf>
    <xf numFmtId="3" fontId="12" fillId="4" borderId="49" xfId="0" applyNumberFormat="1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 wrapText="1"/>
    </xf>
    <xf numFmtId="3" fontId="12" fillId="4" borderId="27" xfId="0" applyNumberFormat="1" applyFont="1" applyFill="1" applyBorder="1" applyAlignment="1">
      <alignment horizontal="center" vertical="center" wrapText="1"/>
    </xf>
    <xf numFmtId="3" fontId="7" fillId="4" borderId="25" xfId="0" applyNumberFormat="1" applyFont="1" applyFill="1" applyBorder="1" applyAlignment="1">
      <alignment horizontal="center" vertical="center" wrapText="1"/>
    </xf>
    <xf numFmtId="3" fontId="12" fillId="4" borderId="26" xfId="0" applyNumberFormat="1" applyFont="1" applyFill="1" applyBorder="1" applyAlignment="1">
      <alignment horizontal="center" vertical="center" wrapText="1"/>
    </xf>
    <xf numFmtId="3" fontId="7" fillId="4" borderId="28" xfId="0" applyNumberFormat="1" applyFont="1" applyFill="1" applyBorder="1" applyAlignment="1">
      <alignment horizontal="center" vertical="center" wrapText="1"/>
    </xf>
    <xf numFmtId="3" fontId="7" fillId="4" borderId="47" xfId="0" applyNumberFormat="1" applyFont="1" applyFill="1" applyBorder="1" applyAlignment="1">
      <alignment horizontal="center" vertical="center" wrapText="1"/>
    </xf>
    <xf numFmtId="3" fontId="7" fillId="4" borderId="24" xfId="0" applyNumberFormat="1" applyFont="1" applyFill="1" applyBorder="1" applyAlignment="1">
      <alignment horizontal="center" vertical="center" wrapText="1"/>
    </xf>
    <xf numFmtId="3" fontId="7" fillId="8" borderId="23" xfId="0" applyNumberFormat="1" applyFont="1" applyFill="1" applyBorder="1" applyAlignment="1">
      <alignment horizontal="center" vertical="center" wrapText="1"/>
    </xf>
    <xf numFmtId="3" fontId="7" fillId="4" borderId="14" xfId="0" applyNumberFormat="1" applyFont="1" applyFill="1" applyBorder="1" applyAlignment="1">
      <alignment horizontal="center" vertical="center" wrapText="1"/>
    </xf>
    <xf numFmtId="3" fontId="7" fillId="4" borderId="11" xfId="0" applyNumberFormat="1" applyFont="1" applyFill="1" applyBorder="1" applyAlignment="1">
      <alignment horizontal="center" vertical="center" wrapText="1"/>
    </xf>
    <xf numFmtId="3" fontId="1" fillId="4" borderId="46" xfId="0" applyNumberFormat="1" applyFont="1" applyFill="1" applyBorder="1" applyAlignment="1">
      <alignment horizontal="center" vertical="center" wrapText="1"/>
    </xf>
    <xf numFmtId="0" fontId="0" fillId="4" borderId="0" xfId="0" applyFill="1"/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12" fillId="0" borderId="30" xfId="0" applyNumberFormat="1" applyFont="1" applyBorder="1" applyAlignment="1">
      <alignment horizontal="center" vertical="center" wrapText="1"/>
    </xf>
    <xf numFmtId="3" fontId="12" fillId="0" borderId="29" xfId="0" applyNumberFormat="1" applyFont="1" applyBorder="1" applyAlignment="1">
      <alignment horizontal="center" vertical="center" wrapText="1"/>
    </xf>
    <xf numFmtId="3" fontId="12" fillId="3" borderId="8" xfId="0" applyNumberFormat="1" applyFont="1" applyFill="1" applyBorder="1" applyAlignment="1">
      <alignment horizontal="center" vertical="center" wrapText="1"/>
    </xf>
    <xf numFmtId="3" fontId="12" fillId="3" borderId="9" xfId="0" applyNumberFormat="1" applyFont="1" applyFill="1" applyBorder="1" applyAlignment="1">
      <alignment horizontal="center" vertical="center" wrapText="1"/>
    </xf>
    <xf numFmtId="3" fontId="1" fillId="3" borderId="47" xfId="0" applyNumberFormat="1" applyFont="1" applyFill="1" applyBorder="1" applyAlignment="1">
      <alignment horizontal="center" vertical="center" wrapText="1"/>
    </xf>
    <xf numFmtId="0" fontId="0" fillId="3" borderId="0" xfId="0" applyFill="1"/>
    <xf numFmtId="3" fontId="12" fillId="4" borderId="8" xfId="0" applyNumberFormat="1" applyFont="1" applyFill="1" applyBorder="1" applyAlignment="1">
      <alignment horizontal="center" vertical="center" wrapText="1"/>
    </xf>
    <xf numFmtId="3" fontId="12" fillId="4" borderId="9" xfId="0" applyNumberFormat="1" applyFont="1" applyFill="1" applyBorder="1" applyAlignment="1">
      <alignment horizontal="center" vertical="center" wrapText="1"/>
    </xf>
    <xf numFmtId="3" fontId="12" fillId="4" borderId="30" xfId="0" applyNumberFormat="1" applyFont="1" applyFill="1" applyBorder="1" applyAlignment="1">
      <alignment horizontal="center" vertical="center" wrapText="1"/>
    </xf>
    <xf numFmtId="3" fontId="12" fillId="4" borderId="29" xfId="0" applyNumberFormat="1" applyFont="1" applyFill="1" applyBorder="1" applyAlignment="1">
      <alignment horizontal="center" vertical="center" wrapText="1"/>
    </xf>
    <xf numFmtId="3" fontId="1" fillId="4" borderId="47" xfId="0" applyNumberFormat="1" applyFont="1" applyFill="1" applyBorder="1" applyAlignment="1">
      <alignment horizontal="center" wrapText="1"/>
    </xf>
    <xf numFmtId="3" fontId="14" fillId="3" borderId="8" xfId="0" applyNumberFormat="1" applyFont="1" applyFill="1" applyBorder="1" applyAlignment="1">
      <alignment horizontal="center" vertical="center" wrapText="1"/>
    </xf>
    <xf numFmtId="3" fontId="14" fillId="3" borderId="9" xfId="0" applyNumberFormat="1" applyFont="1" applyFill="1" applyBorder="1" applyAlignment="1">
      <alignment horizontal="center" vertical="center" wrapText="1"/>
    </xf>
    <xf numFmtId="3" fontId="6" fillId="3" borderId="47" xfId="0" applyNumberFormat="1" applyFont="1" applyFill="1" applyBorder="1" applyAlignment="1">
      <alignment horizontal="center" vertical="center" wrapText="1"/>
    </xf>
    <xf numFmtId="3" fontId="1" fillId="4" borderId="47" xfId="0" applyNumberFormat="1" applyFont="1" applyFill="1" applyBorder="1" applyAlignment="1">
      <alignment horizontal="center" vertical="center" wrapText="1"/>
    </xf>
    <xf numFmtId="3" fontId="14" fillId="4" borderId="8" xfId="0" applyNumberFormat="1" applyFont="1" applyFill="1" applyBorder="1" applyAlignment="1">
      <alignment horizontal="center" vertical="center" wrapText="1"/>
    </xf>
    <xf numFmtId="3" fontId="14" fillId="4" borderId="9" xfId="0" applyNumberFormat="1" applyFont="1" applyFill="1" applyBorder="1" applyAlignment="1">
      <alignment horizontal="center" vertical="center" wrapText="1"/>
    </xf>
    <xf numFmtId="3" fontId="14" fillId="4" borderId="30" xfId="0" applyNumberFormat="1" applyFont="1" applyFill="1" applyBorder="1" applyAlignment="1">
      <alignment horizontal="center" vertical="center" wrapText="1"/>
    </xf>
    <xf numFmtId="3" fontId="14" fillId="4" borderId="29" xfId="0" applyNumberFormat="1" applyFont="1" applyFill="1" applyBorder="1" applyAlignment="1">
      <alignment horizontal="center" vertical="center" wrapText="1"/>
    </xf>
    <xf numFmtId="3" fontId="10" fillId="4" borderId="47" xfId="0" applyNumberFormat="1" applyFont="1" applyFill="1" applyBorder="1" applyAlignment="1">
      <alignment horizontal="center" wrapText="1"/>
    </xf>
    <xf numFmtId="0" fontId="11" fillId="4" borderId="0" xfId="0" applyFont="1" applyFill="1"/>
    <xf numFmtId="3" fontId="1" fillId="3" borderId="47" xfId="0" applyNumberFormat="1" applyFont="1" applyFill="1" applyBorder="1" applyAlignment="1">
      <alignment wrapText="1"/>
    </xf>
    <xf numFmtId="3" fontId="8" fillId="4" borderId="47" xfId="0" applyNumberFormat="1" applyFont="1" applyFill="1" applyBorder="1" applyAlignment="1">
      <alignment horizontal="center" vertical="center" wrapText="1"/>
    </xf>
    <xf numFmtId="164" fontId="12" fillId="4" borderId="9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64" fontId="12" fillId="0" borderId="30" xfId="0" applyNumberFormat="1" applyFont="1" applyBorder="1" applyAlignment="1">
      <alignment horizontal="center" vertical="center" wrapText="1"/>
    </xf>
    <xf numFmtId="164" fontId="12" fillId="3" borderId="9" xfId="0" applyNumberFormat="1" applyFont="1" applyFill="1" applyBorder="1" applyAlignment="1">
      <alignment horizontal="center" vertical="center" wrapText="1"/>
    </xf>
    <xf numFmtId="3" fontId="1" fillId="3" borderId="47" xfId="0" applyNumberFormat="1" applyFont="1" applyFill="1" applyBorder="1" applyAlignment="1">
      <alignment vertical="center" wrapText="1"/>
    </xf>
    <xf numFmtId="3" fontId="1" fillId="4" borderId="47" xfId="0" applyNumberFormat="1" applyFont="1" applyFill="1" applyBorder="1" applyAlignment="1">
      <alignment horizontal="left" vertical="center" wrapText="1"/>
    </xf>
    <xf numFmtId="164" fontId="12" fillId="0" borderId="29" xfId="0" applyNumberFormat="1" applyFont="1" applyBorder="1" applyAlignment="1">
      <alignment horizontal="center" vertical="center" wrapText="1"/>
    </xf>
    <xf numFmtId="164" fontId="14" fillId="3" borderId="8" xfId="0" applyNumberFormat="1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3" fontId="12" fillId="4" borderId="35" xfId="0" applyNumberFormat="1" applyFont="1" applyFill="1" applyBorder="1" applyAlignment="1">
      <alignment horizontal="center" vertical="center" wrapText="1"/>
    </xf>
    <xf numFmtId="3" fontId="12" fillId="4" borderId="20" xfId="0" applyNumberFormat="1" applyFont="1" applyFill="1" applyBorder="1" applyAlignment="1">
      <alignment horizontal="center" vertical="center" wrapText="1"/>
    </xf>
    <xf numFmtId="3" fontId="12" fillId="4" borderId="32" xfId="0" applyNumberFormat="1" applyFont="1" applyFill="1" applyBorder="1" applyAlignment="1">
      <alignment horizontal="center" vertical="center" wrapText="1"/>
    </xf>
    <xf numFmtId="3" fontId="12" fillId="4" borderId="18" xfId="0" applyNumberFormat="1" applyFont="1" applyFill="1" applyBorder="1" applyAlignment="1">
      <alignment horizontal="center" vertical="center" wrapText="1"/>
    </xf>
    <xf numFmtId="3" fontId="12" fillId="4" borderId="36" xfId="0" applyNumberFormat="1" applyFont="1" applyFill="1" applyBorder="1" applyAlignment="1">
      <alignment horizontal="center" vertical="center" wrapText="1"/>
    </xf>
    <xf numFmtId="3" fontId="12" fillId="4" borderId="39" xfId="0" applyNumberFormat="1" applyFont="1" applyFill="1" applyBorder="1" applyAlignment="1">
      <alignment horizontal="center" vertical="center" wrapText="1"/>
    </xf>
    <xf numFmtId="3" fontId="12" fillId="4" borderId="50" xfId="0" applyNumberFormat="1" applyFont="1" applyFill="1" applyBorder="1" applyAlignment="1">
      <alignment horizontal="center" vertical="center" wrapText="1"/>
    </xf>
    <xf numFmtId="3" fontId="12" fillId="4" borderId="19" xfId="0" applyNumberFormat="1" applyFont="1" applyFill="1" applyBorder="1" applyAlignment="1">
      <alignment horizontal="center" vertical="center" wrapText="1"/>
    </xf>
    <xf numFmtId="3" fontId="1" fillId="4" borderId="48" xfId="0" applyNumberFormat="1" applyFont="1" applyFill="1" applyBorder="1" applyAlignment="1">
      <alignment horizontal="center" wrapText="1"/>
    </xf>
    <xf numFmtId="3" fontId="7" fillId="0" borderId="43" xfId="0" applyNumberFormat="1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7" fillId="3" borderId="45" xfId="0" applyNumberFormat="1" applyFont="1" applyFill="1" applyBorder="1" applyAlignment="1">
      <alignment horizontal="center" vertical="center" wrapText="1"/>
    </xf>
    <xf numFmtId="3" fontId="7" fillId="3" borderId="17" xfId="0" applyNumberFormat="1" applyFont="1" applyFill="1" applyBorder="1" applyAlignment="1">
      <alignment horizontal="center" vertical="center" wrapText="1"/>
    </xf>
    <xf numFmtId="3" fontId="7" fillId="3" borderId="34" xfId="0" applyNumberFormat="1" applyFont="1" applyFill="1" applyBorder="1" applyAlignment="1">
      <alignment horizontal="center" vertical="center" wrapText="1"/>
    </xf>
    <xf numFmtId="3" fontId="7" fillId="3" borderId="16" xfId="0" applyNumberFormat="1" applyFont="1" applyFill="1" applyBorder="1" applyAlignment="1">
      <alignment horizontal="center" vertical="center" wrapText="1"/>
    </xf>
    <xf numFmtId="3" fontId="7" fillId="3" borderId="43" xfId="0" applyNumberFormat="1" applyFont="1" applyFill="1" applyBorder="1" applyAlignment="1">
      <alignment horizontal="center" vertical="center" wrapText="1"/>
    </xf>
    <xf numFmtId="3" fontId="7" fillId="3" borderId="33" xfId="0" applyNumberFormat="1" applyFont="1" applyFill="1" applyBorder="1" applyAlignment="1">
      <alignment horizontal="center" vertical="center" wrapText="1"/>
    </xf>
    <xf numFmtId="3" fontId="7" fillId="3" borderId="41" xfId="0" applyNumberFormat="1" applyFont="1" applyFill="1" applyBorder="1" applyAlignment="1">
      <alignment horizontal="center" vertical="center" wrapText="1"/>
    </xf>
    <xf numFmtId="3" fontId="7" fillId="3" borderId="37" xfId="0" applyNumberFormat="1" applyFont="1" applyFill="1" applyBorder="1" applyAlignment="1">
      <alignment horizontal="center" vertical="center" wrapText="1"/>
    </xf>
    <xf numFmtId="3" fontId="5" fillId="3" borderId="4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0" fillId="4" borderId="47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3" fontId="19" fillId="3" borderId="47" xfId="0" applyNumberFormat="1" applyFont="1" applyFill="1" applyBorder="1" applyAlignment="1">
      <alignment horizontal="left" wrapText="1"/>
    </xf>
    <xf numFmtId="3" fontId="0" fillId="0" borderId="0" xfId="0" applyNumberFormat="1"/>
    <xf numFmtId="3" fontId="7" fillId="3" borderId="6" xfId="0" applyNumberFormat="1" applyFont="1" applyFill="1" applyBorder="1" applyAlignment="1">
      <alignment horizontal="center" vertical="center" wrapText="1"/>
    </xf>
    <xf numFmtId="3" fontId="7" fillId="4" borderId="51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4" fontId="17" fillId="2" borderId="40" xfId="0" applyNumberFormat="1" applyFont="1" applyFill="1" applyBorder="1" applyAlignment="1">
      <alignment horizontal="center" vertical="center" wrapText="1"/>
    </xf>
    <xf numFmtId="3" fontId="18" fillId="0" borderId="47" xfId="0" applyNumberFormat="1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7" fillId="3" borderId="40" xfId="0" applyNumberFormat="1" applyFont="1" applyFill="1" applyBorder="1" applyAlignment="1">
      <alignment horizontal="center" vertical="center" wrapText="1"/>
    </xf>
    <xf numFmtId="3" fontId="24" fillId="3" borderId="47" xfId="0" applyNumberFormat="1" applyFont="1" applyFill="1" applyBorder="1" applyAlignment="1">
      <alignment horizontal="center" vertical="center" wrapText="1"/>
    </xf>
    <xf numFmtId="1" fontId="12" fillId="0" borderId="29" xfId="0" applyNumberFormat="1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3" fontId="22" fillId="3" borderId="47" xfId="0" applyNumberFormat="1" applyFont="1" applyFill="1" applyBorder="1" applyAlignment="1">
      <alignment horizontal="center" vertical="center" wrapText="1"/>
    </xf>
    <xf numFmtId="3" fontId="0" fillId="3" borderId="0" xfId="0" applyNumberFormat="1" applyFill="1"/>
    <xf numFmtId="4" fontId="0" fillId="0" borderId="0" xfId="0" applyNumberFormat="1"/>
    <xf numFmtId="4" fontId="14" fillId="3" borderId="8" xfId="0" applyNumberFormat="1" applyFont="1" applyFill="1" applyBorder="1" applyAlignment="1">
      <alignment horizontal="center" vertical="center" wrapText="1"/>
    </xf>
    <xf numFmtId="4" fontId="14" fillId="4" borderId="18" xfId="0" applyNumberFormat="1" applyFont="1" applyFill="1" applyBorder="1" applyAlignment="1">
      <alignment horizontal="center" vertical="center" wrapText="1"/>
    </xf>
    <xf numFmtId="3" fontId="14" fillId="4" borderId="39" xfId="0" applyNumberFormat="1" applyFont="1" applyFill="1" applyBorder="1" applyAlignment="1">
      <alignment horizontal="center" vertical="center" wrapText="1"/>
    </xf>
    <xf numFmtId="3" fontId="24" fillId="4" borderId="48" xfId="0" applyNumberFormat="1" applyFont="1" applyFill="1" applyBorder="1" applyAlignment="1">
      <alignment horizontal="center" vertical="center" wrapText="1"/>
    </xf>
    <xf numFmtId="4" fontId="13" fillId="3" borderId="41" xfId="0" applyNumberFormat="1" applyFont="1" applyFill="1" applyBorder="1" applyAlignment="1">
      <alignment horizontal="center" vertical="center" wrapText="1"/>
    </xf>
    <xf numFmtId="4" fontId="13" fillId="3" borderId="37" xfId="0" applyNumberFormat="1" applyFont="1" applyFill="1" applyBorder="1" applyAlignment="1">
      <alignment horizontal="center" vertical="center" wrapText="1"/>
    </xf>
    <xf numFmtId="3" fontId="26" fillId="3" borderId="40" xfId="0" applyNumberFormat="1" applyFont="1" applyFill="1" applyBorder="1" applyAlignment="1">
      <alignment horizontal="center" vertical="center" wrapText="1"/>
    </xf>
    <xf numFmtId="3" fontId="7" fillId="7" borderId="10" xfId="0" applyNumberFormat="1" applyFont="1" applyFill="1" applyBorder="1" applyAlignment="1">
      <alignment horizontal="center" vertical="center" wrapText="1"/>
    </xf>
    <xf numFmtId="3" fontId="7" fillId="7" borderId="4" xfId="0" applyNumberFormat="1" applyFont="1" applyFill="1" applyBorder="1" applyAlignment="1">
      <alignment horizontal="center" vertical="center" wrapText="1"/>
    </xf>
    <xf numFmtId="3" fontId="28" fillId="4" borderId="8" xfId="0" applyNumberFormat="1" applyFont="1" applyFill="1" applyBorder="1" applyAlignment="1">
      <alignment horizontal="center" vertical="center" wrapText="1"/>
    </xf>
    <xf numFmtId="0" fontId="27" fillId="6" borderId="28" xfId="0" applyFont="1" applyFill="1" applyBorder="1" applyAlignment="1">
      <alignment horizontal="center" vertical="center" wrapText="1"/>
    </xf>
    <xf numFmtId="3" fontId="28" fillId="4" borderId="9" xfId="0" applyNumberFormat="1" applyFont="1" applyFill="1" applyBorder="1" applyAlignment="1">
      <alignment horizontal="center" vertical="center" wrapText="1"/>
    </xf>
    <xf numFmtId="3" fontId="28" fillId="4" borderId="30" xfId="0" applyNumberFormat="1" applyFont="1" applyFill="1" applyBorder="1" applyAlignment="1">
      <alignment horizontal="center" vertical="center" wrapText="1"/>
    </xf>
    <xf numFmtId="3" fontId="28" fillId="4" borderId="29" xfId="0" applyNumberFormat="1" applyFont="1" applyFill="1" applyBorder="1" applyAlignment="1">
      <alignment horizontal="center" vertical="center" wrapText="1"/>
    </xf>
    <xf numFmtId="3" fontId="29" fillId="0" borderId="47" xfId="0" applyNumberFormat="1" applyFont="1" applyBorder="1" applyAlignment="1">
      <alignment horizontal="center" vertical="center" wrapText="1"/>
    </xf>
    <xf numFmtId="3" fontId="30" fillId="4" borderId="47" xfId="0" applyNumberFormat="1" applyFont="1" applyFill="1" applyBorder="1" applyAlignment="1">
      <alignment horizontal="center" vertical="center" wrapText="1"/>
    </xf>
    <xf numFmtId="0" fontId="31" fillId="4" borderId="0" xfId="0" applyFont="1" applyFill="1"/>
    <xf numFmtId="0" fontId="0" fillId="5" borderId="5" xfId="0" applyFill="1" applyBorder="1"/>
    <xf numFmtId="0" fontId="0" fillId="5" borderId="52" xfId="0" applyFill="1" applyBorder="1"/>
    <xf numFmtId="0" fontId="31" fillId="5" borderId="52" xfId="0" applyFont="1" applyFill="1" applyBorder="1"/>
    <xf numFmtId="0" fontId="11" fillId="5" borderId="52" xfId="0" applyFont="1" applyFill="1" applyBorder="1"/>
    <xf numFmtId="0" fontId="0" fillId="5" borderId="15" xfId="0" applyFill="1" applyBorder="1"/>
    <xf numFmtId="0" fontId="0" fillId="8" borderId="28" xfId="0" applyFill="1" applyBorder="1" applyAlignment="1">
      <alignment horizontal="center" vertical="center" wrapText="1"/>
    </xf>
    <xf numFmtId="0" fontId="31" fillId="8" borderId="28" xfId="0" applyFont="1" applyFill="1" applyBorder="1" applyAlignment="1">
      <alignment horizontal="center" vertical="center" wrapText="1"/>
    </xf>
    <xf numFmtId="164" fontId="7" fillId="8" borderId="9" xfId="0" applyNumberFormat="1" applyFont="1" applyFill="1" applyBorder="1" applyAlignment="1">
      <alignment horizontal="center" vertical="center" wrapText="1"/>
    </xf>
    <xf numFmtId="0" fontId="20" fillId="8" borderId="28" xfId="0" applyFont="1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3" fontId="7" fillId="7" borderId="40" xfId="0" applyNumberFormat="1" applyFont="1" applyFill="1" applyBorder="1" applyAlignment="1">
      <alignment horizontal="center" vertical="center" wrapText="1"/>
    </xf>
    <xf numFmtId="3" fontId="7" fillId="7" borderId="17" xfId="0" applyNumberFormat="1" applyFont="1" applyFill="1" applyBorder="1" applyAlignment="1">
      <alignment horizontal="center" vertical="center" wrapText="1"/>
    </xf>
    <xf numFmtId="3" fontId="16" fillId="2" borderId="40" xfId="0" applyNumberFormat="1" applyFont="1" applyFill="1" applyBorder="1" applyAlignment="1">
      <alignment horizontal="center" vertical="center" wrapText="1"/>
    </xf>
    <xf numFmtId="3" fontId="16" fillId="2" borderId="10" xfId="0" applyNumberFormat="1" applyFont="1" applyFill="1" applyBorder="1" applyAlignment="1">
      <alignment horizontal="center" vertical="center" wrapText="1"/>
    </xf>
    <xf numFmtId="3" fontId="16" fillId="2" borderId="23" xfId="0" applyNumberFormat="1" applyFont="1" applyFill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 wrapText="1"/>
    </xf>
    <xf numFmtId="4" fontId="25" fillId="2" borderId="40" xfId="0" applyNumberFormat="1" applyFont="1" applyFill="1" applyBorder="1" applyAlignment="1">
      <alignment horizontal="center" vertical="center" wrapText="1"/>
    </xf>
    <xf numFmtId="4" fontId="21" fillId="2" borderId="34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3" fontId="37" fillId="4" borderId="47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0" fontId="32" fillId="8" borderId="28" xfId="0" applyFont="1" applyFill="1" applyBorder="1" applyAlignment="1">
      <alignment horizontal="center" vertical="center" wrapText="1"/>
    </xf>
    <xf numFmtId="0" fontId="38" fillId="0" borderId="0" xfId="0" applyFont="1"/>
    <xf numFmtId="0" fontId="39" fillId="0" borderId="0" xfId="0" applyFont="1"/>
    <xf numFmtId="165" fontId="12" fillId="0" borderId="29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3" fontId="14" fillId="0" borderId="30" xfId="0" applyNumberFormat="1" applyFont="1" applyBorder="1" applyAlignment="1">
      <alignment horizontal="center" vertical="center" wrapText="1"/>
    </xf>
    <xf numFmtId="3" fontId="23" fillId="3" borderId="47" xfId="0" applyNumberFormat="1" applyFont="1" applyFill="1" applyBorder="1" applyAlignment="1">
      <alignment horizontal="center" vertical="top" wrapText="1"/>
    </xf>
    <xf numFmtId="3" fontId="22" fillId="3" borderId="47" xfId="0" applyNumberFormat="1" applyFont="1" applyFill="1" applyBorder="1" applyAlignment="1">
      <alignment vertical="top" wrapText="1"/>
    </xf>
    <xf numFmtId="3" fontId="22" fillId="4" borderId="47" xfId="0" applyNumberFormat="1" applyFont="1" applyFill="1" applyBorder="1" applyAlignment="1">
      <alignment horizontal="left" vertical="center" wrapText="1"/>
    </xf>
    <xf numFmtId="3" fontId="24" fillId="4" borderId="47" xfId="0" applyNumberFormat="1" applyFont="1" applyFill="1" applyBorder="1" applyAlignment="1">
      <alignment horizontal="center" vertical="center" wrapText="1"/>
    </xf>
    <xf numFmtId="3" fontId="40" fillId="0" borderId="30" xfId="0" applyNumberFormat="1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3" fontId="7" fillId="7" borderId="10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3" fontId="7" fillId="7" borderId="4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7" fillId="9" borderId="10" xfId="0" applyNumberFormat="1" applyFont="1" applyFill="1" applyBorder="1" applyAlignment="1">
      <alignment horizontal="center" vertical="center" wrapText="1"/>
    </xf>
    <xf numFmtId="3" fontId="7" fillId="9" borderId="3" xfId="0" applyNumberFormat="1" applyFont="1" applyFill="1" applyBorder="1" applyAlignment="1">
      <alignment horizontal="center" vertical="center" wrapText="1"/>
    </xf>
    <xf numFmtId="3" fontId="7" fillId="9" borderId="4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4" fillId="0" borderId="0" xfId="0" applyFont="1" applyAlignment="1">
      <alignment horizontal="left" vertical="top"/>
    </xf>
    <xf numFmtId="3" fontId="0" fillId="0" borderId="6" xfId="0" applyNumberForma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5"/>
  <sheetViews>
    <sheetView showGridLines="0" tabSelected="1" topLeftCell="AO1" zoomScale="64" zoomScaleNormal="64" zoomScaleSheetLayoutView="29" zoomScalePageLayoutView="46" workbookViewId="0">
      <selection activeCell="BN8" sqref="BN8"/>
    </sheetView>
  </sheetViews>
  <sheetFormatPr defaultColWidth="9.140625" defaultRowHeight="15" x14ac:dyDescent="0.25"/>
  <cols>
    <col min="1" max="1" width="32.140625" style="85" customWidth="1"/>
    <col min="2" max="2" width="2.85546875" customWidth="1"/>
    <col min="3" max="3" width="19.140625" bestFit="1" customWidth="1"/>
    <col min="4" max="5" width="14.85546875" customWidth="1"/>
    <col min="6" max="6" width="2.85546875" customWidth="1"/>
    <col min="7" max="9" width="14.85546875" customWidth="1"/>
    <col min="10" max="10" width="2.85546875" customWidth="1"/>
    <col min="11" max="22" width="14.85546875" customWidth="1"/>
    <col min="23" max="23" width="20.42578125" customWidth="1"/>
    <col min="24" max="24" width="2.85546875" customWidth="1"/>
    <col min="25" max="36" width="14.85546875" customWidth="1"/>
    <col min="37" max="37" width="21.5703125" customWidth="1"/>
    <col min="38" max="38" width="2.85546875" customWidth="1"/>
    <col min="39" max="53" width="14.85546875" customWidth="1"/>
    <col min="54" max="54" width="25.85546875" customWidth="1"/>
    <col min="55" max="55" width="2.85546875" customWidth="1"/>
    <col min="56" max="58" width="14.85546875" style="35" customWidth="1"/>
    <col min="59" max="59" width="13.140625" style="35" customWidth="1"/>
    <col min="60" max="60" width="3.42578125" customWidth="1"/>
    <col min="61" max="63" width="14.85546875" style="35" customWidth="1"/>
    <col min="64" max="64" width="15.140625" style="35" customWidth="1"/>
    <col min="65" max="65" width="3.42578125" style="35" customWidth="1"/>
    <col min="66" max="66" width="17.5703125" customWidth="1"/>
    <col min="67" max="67" width="23.5703125" customWidth="1"/>
    <col min="68" max="68" width="2" customWidth="1"/>
  </cols>
  <sheetData>
    <row r="1" spans="1:68" ht="48.75" customHeight="1" thickBot="1" x14ac:dyDescent="0.3">
      <c r="A1" s="158" t="s">
        <v>66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43"/>
      <c r="BD1" s="157"/>
      <c r="BE1" s="157"/>
      <c r="BF1" s="157"/>
      <c r="BG1" s="157"/>
      <c r="BH1" s="157"/>
      <c r="BI1" s="157"/>
      <c r="BJ1" s="157"/>
      <c r="BK1" s="157"/>
      <c r="BL1" s="157"/>
      <c r="BM1"/>
    </row>
    <row r="2" spans="1:68" ht="85.5" customHeight="1" thickBot="1" x14ac:dyDescent="0.3">
      <c r="A2" s="210" t="s">
        <v>67</v>
      </c>
      <c r="B2" s="201"/>
      <c r="C2" s="214" t="s">
        <v>41</v>
      </c>
      <c r="D2" s="215"/>
      <c r="E2" s="215"/>
      <c r="F2" s="215"/>
      <c r="G2" s="215"/>
      <c r="H2" s="215"/>
      <c r="I2" s="215"/>
      <c r="J2" s="201"/>
      <c r="K2" s="180" t="s">
        <v>40</v>
      </c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  <c r="X2" s="201"/>
      <c r="Y2" s="180" t="s">
        <v>42</v>
      </c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2"/>
      <c r="AL2" s="201"/>
      <c r="AM2" s="180" t="s">
        <v>42</v>
      </c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2"/>
      <c r="BC2" s="177"/>
      <c r="BD2" s="180" t="s">
        <v>42</v>
      </c>
      <c r="BE2" s="181"/>
      <c r="BF2" s="181"/>
      <c r="BG2" s="182"/>
      <c r="BH2" s="177"/>
      <c r="BI2" s="180" t="s">
        <v>42</v>
      </c>
      <c r="BJ2" s="181"/>
      <c r="BK2" s="181"/>
      <c r="BL2" s="182"/>
      <c r="BM2" s="177"/>
      <c r="BN2" s="180" t="s">
        <v>42</v>
      </c>
      <c r="BO2" s="182"/>
      <c r="BP2" s="124"/>
    </row>
    <row r="3" spans="1:68" ht="98.25" customHeight="1" thickBot="1" x14ac:dyDescent="0.3">
      <c r="A3" s="211"/>
      <c r="B3" s="202"/>
      <c r="C3" s="162" t="s">
        <v>35</v>
      </c>
      <c r="D3" s="163"/>
      <c r="E3" s="164"/>
      <c r="F3" s="201"/>
      <c r="G3" s="162" t="s">
        <v>38</v>
      </c>
      <c r="H3" s="163"/>
      <c r="I3" s="164"/>
      <c r="J3" s="202"/>
      <c r="K3" s="162" t="s">
        <v>44</v>
      </c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4"/>
      <c r="X3" s="202"/>
      <c r="Y3" s="162" t="s">
        <v>45</v>
      </c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4"/>
      <c r="AL3" s="202"/>
      <c r="AM3" s="162" t="s">
        <v>39</v>
      </c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4"/>
      <c r="BC3" s="178"/>
      <c r="BD3" s="183" t="s">
        <v>65</v>
      </c>
      <c r="BE3" s="184"/>
      <c r="BF3" s="184"/>
      <c r="BG3" s="185"/>
      <c r="BH3" s="178"/>
      <c r="BI3" s="183" t="s">
        <v>62</v>
      </c>
      <c r="BJ3" s="184"/>
      <c r="BK3" s="184"/>
      <c r="BL3" s="185"/>
      <c r="BM3" s="178"/>
      <c r="BN3" s="162" t="s">
        <v>46</v>
      </c>
      <c r="BO3" s="164"/>
      <c r="BP3" s="125"/>
    </row>
    <row r="4" spans="1:68" ht="126" customHeight="1" thickBot="1" x14ac:dyDescent="0.3">
      <c r="A4" s="211"/>
      <c r="B4" s="202"/>
      <c r="C4" s="186" t="s">
        <v>47</v>
      </c>
      <c r="D4" s="218"/>
      <c r="E4" s="219"/>
      <c r="F4" s="202"/>
      <c r="G4" s="186" t="s">
        <v>48</v>
      </c>
      <c r="H4" s="218"/>
      <c r="I4" s="219"/>
      <c r="J4" s="202"/>
      <c r="K4" s="206" t="s">
        <v>30</v>
      </c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8"/>
      <c r="X4" s="202"/>
      <c r="Y4" s="206" t="s">
        <v>31</v>
      </c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8"/>
      <c r="AL4" s="202"/>
      <c r="AM4" s="159" t="s">
        <v>36</v>
      </c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1"/>
      <c r="BC4" s="178"/>
      <c r="BD4" s="186" t="s">
        <v>64</v>
      </c>
      <c r="BE4" s="187"/>
      <c r="BF4" s="187"/>
      <c r="BG4" s="188"/>
      <c r="BH4" s="178"/>
      <c r="BI4" s="186" t="s">
        <v>63</v>
      </c>
      <c r="BJ4" s="187"/>
      <c r="BK4" s="187"/>
      <c r="BL4" s="188"/>
      <c r="BM4" s="178"/>
      <c r="BN4" s="186" t="s">
        <v>50</v>
      </c>
      <c r="BO4" s="188"/>
      <c r="BP4" s="125"/>
    </row>
    <row r="5" spans="1:68" ht="123.6" customHeight="1" thickBot="1" x14ac:dyDescent="0.3">
      <c r="A5" s="212"/>
      <c r="B5" s="202"/>
      <c r="C5" s="206"/>
      <c r="D5" s="207"/>
      <c r="E5" s="208"/>
      <c r="F5" s="202"/>
      <c r="G5" s="206"/>
      <c r="H5" s="207"/>
      <c r="I5" s="208"/>
      <c r="J5" s="202"/>
      <c r="K5" s="172" t="s">
        <v>43</v>
      </c>
      <c r="L5" s="173"/>
      <c r="M5" s="174"/>
      <c r="N5" s="173" t="s">
        <v>37</v>
      </c>
      <c r="O5" s="173"/>
      <c r="P5" s="174"/>
      <c r="Q5" s="172" t="s">
        <v>27</v>
      </c>
      <c r="R5" s="173"/>
      <c r="S5" s="174"/>
      <c r="T5" s="172" t="s">
        <v>28</v>
      </c>
      <c r="U5" s="173"/>
      <c r="V5" s="174"/>
      <c r="W5" s="165" t="s">
        <v>33</v>
      </c>
      <c r="X5" s="202"/>
      <c r="Y5" s="172" t="s">
        <v>43</v>
      </c>
      <c r="Z5" s="173"/>
      <c r="AA5" s="174"/>
      <c r="AB5" s="172" t="s">
        <v>37</v>
      </c>
      <c r="AC5" s="173"/>
      <c r="AD5" s="174"/>
      <c r="AE5" s="172" t="s">
        <v>27</v>
      </c>
      <c r="AF5" s="173"/>
      <c r="AG5" s="174"/>
      <c r="AH5" s="172" t="s">
        <v>28</v>
      </c>
      <c r="AI5" s="173"/>
      <c r="AJ5" s="173"/>
      <c r="AK5" s="165" t="s">
        <v>32</v>
      </c>
      <c r="AL5" s="202"/>
      <c r="AM5" s="172" t="s">
        <v>49</v>
      </c>
      <c r="AN5" s="173"/>
      <c r="AO5" s="174"/>
      <c r="AP5" s="172" t="s">
        <v>43</v>
      </c>
      <c r="AQ5" s="173"/>
      <c r="AR5" s="174"/>
      <c r="AS5" s="172" t="s">
        <v>37</v>
      </c>
      <c r="AT5" s="173"/>
      <c r="AU5" s="174"/>
      <c r="AV5" s="172" t="s">
        <v>27</v>
      </c>
      <c r="AW5" s="173"/>
      <c r="AX5" s="174"/>
      <c r="AY5" s="172" t="s">
        <v>28</v>
      </c>
      <c r="AZ5" s="173"/>
      <c r="BA5" s="174"/>
      <c r="BB5" s="165" t="s">
        <v>34</v>
      </c>
      <c r="BC5" s="178"/>
      <c r="BD5" s="189"/>
      <c r="BE5" s="190"/>
      <c r="BF5" s="190"/>
      <c r="BG5" s="191"/>
      <c r="BH5" s="178"/>
      <c r="BI5" s="189"/>
      <c r="BJ5" s="190"/>
      <c r="BK5" s="190"/>
      <c r="BL5" s="191"/>
      <c r="BM5" s="178"/>
      <c r="BN5" s="189"/>
      <c r="BO5" s="191"/>
      <c r="BP5" s="125"/>
    </row>
    <row r="6" spans="1:68" ht="44.25" customHeight="1" x14ac:dyDescent="0.25">
      <c r="A6" s="212"/>
      <c r="B6" s="202"/>
      <c r="C6" s="168" t="s">
        <v>0</v>
      </c>
      <c r="D6" s="176" t="s">
        <v>1</v>
      </c>
      <c r="E6" s="171"/>
      <c r="F6" s="202"/>
      <c r="G6" s="168" t="s">
        <v>0</v>
      </c>
      <c r="H6" s="216" t="s">
        <v>1</v>
      </c>
      <c r="I6" s="217"/>
      <c r="J6" s="202"/>
      <c r="K6" s="168" t="s">
        <v>0</v>
      </c>
      <c r="L6" s="170" t="s">
        <v>1</v>
      </c>
      <c r="M6" s="171"/>
      <c r="N6" s="199" t="s">
        <v>0</v>
      </c>
      <c r="O6" s="170" t="s">
        <v>1</v>
      </c>
      <c r="P6" s="171"/>
      <c r="Q6" s="168" t="s">
        <v>0</v>
      </c>
      <c r="R6" s="170" t="s">
        <v>1</v>
      </c>
      <c r="S6" s="171"/>
      <c r="T6" s="168" t="s">
        <v>0</v>
      </c>
      <c r="U6" s="170" t="s">
        <v>1</v>
      </c>
      <c r="V6" s="171"/>
      <c r="W6" s="166"/>
      <c r="X6" s="202"/>
      <c r="Y6" s="168" t="s">
        <v>0</v>
      </c>
      <c r="Z6" s="170" t="s">
        <v>1</v>
      </c>
      <c r="AA6" s="171"/>
      <c r="AB6" s="168" t="s">
        <v>0</v>
      </c>
      <c r="AC6" s="170" t="s">
        <v>1</v>
      </c>
      <c r="AD6" s="176"/>
      <c r="AE6" s="168" t="s">
        <v>0</v>
      </c>
      <c r="AF6" s="170" t="s">
        <v>1</v>
      </c>
      <c r="AG6" s="176"/>
      <c r="AH6" s="168" t="s">
        <v>0</v>
      </c>
      <c r="AI6" s="170" t="s">
        <v>1</v>
      </c>
      <c r="AJ6" s="176"/>
      <c r="AK6" s="166"/>
      <c r="AL6" s="202"/>
      <c r="AM6" s="168" t="s">
        <v>0</v>
      </c>
      <c r="AN6" s="170" t="s">
        <v>1</v>
      </c>
      <c r="AO6" s="171"/>
      <c r="AP6" s="168" t="s">
        <v>0</v>
      </c>
      <c r="AQ6" s="170" t="s">
        <v>1</v>
      </c>
      <c r="AR6" s="171"/>
      <c r="AS6" s="168" t="s">
        <v>0</v>
      </c>
      <c r="AT6" s="170" t="s">
        <v>1</v>
      </c>
      <c r="AU6" s="171"/>
      <c r="AV6" s="168" t="s">
        <v>0</v>
      </c>
      <c r="AW6" s="170" t="s">
        <v>1</v>
      </c>
      <c r="AX6" s="171"/>
      <c r="AY6" s="168" t="s">
        <v>0</v>
      </c>
      <c r="AZ6" s="170" t="s">
        <v>1</v>
      </c>
      <c r="BA6" s="171"/>
      <c r="BB6" s="166"/>
      <c r="BC6" s="178"/>
      <c r="BD6" s="194" t="s">
        <v>26</v>
      </c>
      <c r="BE6" s="204" t="s">
        <v>1</v>
      </c>
      <c r="BF6" s="205"/>
      <c r="BG6" s="194" t="s">
        <v>2</v>
      </c>
      <c r="BH6" s="178"/>
      <c r="BI6" s="194" t="s">
        <v>26</v>
      </c>
      <c r="BJ6" s="204" t="s">
        <v>1</v>
      </c>
      <c r="BK6" s="205"/>
      <c r="BL6" s="194" t="s">
        <v>2</v>
      </c>
      <c r="BM6" s="178"/>
      <c r="BN6" s="194" t="s">
        <v>26</v>
      </c>
      <c r="BO6" s="192" t="s">
        <v>51</v>
      </c>
      <c r="BP6" s="125"/>
    </row>
    <row r="7" spans="1:68" ht="56.25" customHeight="1" thickBot="1" x14ac:dyDescent="0.3">
      <c r="A7" s="213"/>
      <c r="B7" s="202"/>
      <c r="C7" s="169"/>
      <c r="D7" s="1" t="s">
        <v>3</v>
      </c>
      <c r="E7" s="2" t="s">
        <v>4</v>
      </c>
      <c r="F7" s="202"/>
      <c r="G7" s="175"/>
      <c r="H7" s="3" t="s">
        <v>3</v>
      </c>
      <c r="I7" s="4" t="s">
        <v>4</v>
      </c>
      <c r="J7" s="202"/>
      <c r="K7" s="175"/>
      <c r="L7" s="5" t="s">
        <v>3</v>
      </c>
      <c r="M7" s="2" t="s">
        <v>4</v>
      </c>
      <c r="N7" s="200"/>
      <c r="O7" s="5" t="s">
        <v>3</v>
      </c>
      <c r="P7" s="2" t="s">
        <v>4</v>
      </c>
      <c r="Q7" s="175"/>
      <c r="R7" s="5" t="s">
        <v>3</v>
      </c>
      <c r="S7" s="2" t="s">
        <v>4</v>
      </c>
      <c r="T7" s="175"/>
      <c r="U7" s="5" t="s">
        <v>3</v>
      </c>
      <c r="V7" s="2" t="s">
        <v>4</v>
      </c>
      <c r="W7" s="166"/>
      <c r="X7" s="202"/>
      <c r="Y7" s="175"/>
      <c r="Z7" s="5" t="s">
        <v>3</v>
      </c>
      <c r="AA7" s="2" t="s">
        <v>4</v>
      </c>
      <c r="AB7" s="175"/>
      <c r="AC7" s="5" t="s">
        <v>3</v>
      </c>
      <c r="AD7" s="6" t="s">
        <v>4</v>
      </c>
      <c r="AE7" s="175"/>
      <c r="AF7" s="5" t="s">
        <v>3</v>
      </c>
      <c r="AG7" s="6" t="s">
        <v>4</v>
      </c>
      <c r="AH7" s="175"/>
      <c r="AI7" s="5" t="s">
        <v>3</v>
      </c>
      <c r="AJ7" s="6" t="s">
        <v>4</v>
      </c>
      <c r="AK7" s="167"/>
      <c r="AL7" s="202"/>
      <c r="AM7" s="175"/>
      <c r="AN7" s="5" t="s">
        <v>29</v>
      </c>
      <c r="AO7" s="2" t="s">
        <v>4</v>
      </c>
      <c r="AP7" s="169"/>
      <c r="AQ7" s="5" t="s">
        <v>29</v>
      </c>
      <c r="AR7" s="2" t="s">
        <v>4</v>
      </c>
      <c r="AS7" s="169"/>
      <c r="AT7" s="5" t="s">
        <v>29</v>
      </c>
      <c r="AU7" s="2" t="s">
        <v>4</v>
      </c>
      <c r="AV7" s="169"/>
      <c r="AW7" s="5" t="s">
        <v>29</v>
      </c>
      <c r="AX7" s="2" t="s">
        <v>4</v>
      </c>
      <c r="AY7" s="169"/>
      <c r="AZ7" s="5" t="s">
        <v>29</v>
      </c>
      <c r="BA7" s="2" t="s">
        <v>4</v>
      </c>
      <c r="BB7" s="167"/>
      <c r="BC7" s="178"/>
      <c r="BD7" s="195"/>
      <c r="BE7" s="7" t="s">
        <v>3</v>
      </c>
      <c r="BF7" s="8" t="s">
        <v>4</v>
      </c>
      <c r="BG7" s="195"/>
      <c r="BH7" s="178"/>
      <c r="BI7" s="195"/>
      <c r="BJ7" s="7" t="s">
        <v>3</v>
      </c>
      <c r="BK7" s="8" t="s">
        <v>4</v>
      </c>
      <c r="BL7" s="195"/>
      <c r="BM7" s="178"/>
      <c r="BN7" s="195"/>
      <c r="BO7" s="193"/>
      <c r="BP7" s="125"/>
    </row>
    <row r="8" spans="1:68" s="27" customFormat="1" ht="48" customHeight="1" thickBot="1" x14ac:dyDescent="0.3">
      <c r="A8" s="9" t="s">
        <v>5</v>
      </c>
      <c r="B8" s="202"/>
      <c r="C8" s="10">
        <f>D8+E8</f>
        <v>26000</v>
      </c>
      <c r="D8" s="11">
        <v>13000</v>
      </c>
      <c r="E8" s="12">
        <v>13000</v>
      </c>
      <c r="F8" s="202"/>
      <c r="G8" s="13">
        <f>H8+I8</f>
        <v>1300</v>
      </c>
      <c r="H8" s="14">
        <v>1300</v>
      </c>
      <c r="I8" s="15"/>
      <c r="J8" s="202"/>
      <c r="K8" s="18">
        <f>L8+M8</f>
        <v>20</v>
      </c>
      <c r="L8" s="11">
        <v>12</v>
      </c>
      <c r="M8" s="12">
        <v>8</v>
      </c>
      <c r="N8" s="16">
        <f>O8+P8</f>
        <v>0</v>
      </c>
      <c r="O8" s="11"/>
      <c r="P8" s="17"/>
      <c r="Q8" s="18">
        <f>R8+S8</f>
        <v>0</v>
      </c>
      <c r="R8" s="11"/>
      <c r="S8" s="17"/>
      <c r="T8" s="18">
        <f>U8+V8</f>
        <v>0</v>
      </c>
      <c r="U8" s="11"/>
      <c r="V8" s="12"/>
      <c r="W8" s="13">
        <f>K8+N8+Q8+T8</f>
        <v>20</v>
      </c>
      <c r="X8" s="202"/>
      <c r="Y8" s="20">
        <f>Z8+AA8</f>
        <v>330</v>
      </c>
      <c r="Z8" s="11">
        <v>50</v>
      </c>
      <c r="AA8" s="12">
        <v>280</v>
      </c>
      <c r="AB8" s="20">
        <f>AC8+AD8</f>
        <v>0</v>
      </c>
      <c r="AC8" s="11"/>
      <c r="AD8" s="12"/>
      <c r="AE8" s="21">
        <f>AF8+AG8</f>
        <v>0</v>
      </c>
      <c r="AF8" s="19"/>
      <c r="AG8" s="12"/>
      <c r="AH8" s="22">
        <f>AI8+AJ8</f>
        <v>0</v>
      </c>
      <c r="AI8" s="11"/>
      <c r="AJ8" s="17"/>
      <c r="AK8" s="23">
        <f>(Y8+AB8+AE8+AH8)</f>
        <v>330</v>
      </c>
      <c r="AL8" s="202"/>
      <c r="AM8" s="18">
        <f>AN8+AO8</f>
        <v>250</v>
      </c>
      <c r="AN8" s="19">
        <v>250</v>
      </c>
      <c r="AO8" s="17"/>
      <c r="AP8" s="18">
        <f>AQ8+AR8</f>
        <v>250</v>
      </c>
      <c r="AQ8" s="19">
        <v>250</v>
      </c>
      <c r="AR8" s="17"/>
      <c r="AS8" s="91">
        <f>AT8+AU8</f>
        <v>0</v>
      </c>
      <c r="AT8" s="19"/>
      <c r="AU8" s="12"/>
      <c r="AV8" s="24">
        <f>AW8+AX8</f>
        <v>0</v>
      </c>
      <c r="AW8" s="11"/>
      <c r="AX8" s="12"/>
      <c r="AY8" s="25">
        <f>AZ8+BA8</f>
        <v>0</v>
      </c>
      <c r="AZ8" s="11"/>
      <c r="BA8" s="12"/>
      <c r="BB8" s="23">
        <f>AM8+AP8+AS8+AV8+AY8</f>
        <v>500</v>
      </c>
      <c r="BC8" s="178"/>
      <c r="BD8" s="13">
        <f>BE8+BF8</f>
        <v>0</v>
      </c>
      <c r="BE8" s="11"/>
      <c r="BF8" s="12"/>
      <c r="BG8" s="26"/>
      <c r="BH8" s="178"/>
      <c r="BI8" s="13">
        <f>BJ8+BK8</f>
        <v>30</v>
      </c>
      <c r="BJ8" s="11">
        <v>30</v>
      </c>
      <c r="BK8" s="12"/>
      <c r="BL8" s="26" t="s">
        <v>55</v>
      </c>
      <c r="BM8" s="178"/>
      <c r="BN8" s="10"/>
      <c r="BO8" s="26"/>
      <c r="BP8" s="125"/>
    </row>
    <row r="9" spans="1:68" ht="88.5" customHeight="1" thickBot="1" x14ac:dyDescent="0.3">
      <c r="A9" s="9" t="s">
        <v>6</v>
      </c>
      <c r="B9" s="202"/>
      <c r="C9" s="10">
        <f t="shared" ref="C9:C28" si="0">D9+E9</f>
        <v>19000</v>
      </c>
      <c r="D9" s="28">
        <v>12000</v>
      </c>
      <c r="E9" s="29">
        <v>7000</v>
      </c>
      <c r="F9" s="202"/>
      <c r="G9" s="13">
        <f t="shared" ref="G9:G28" si="1">H9+I9</f>
        <v>1000</v>
      </c>
      <c r="H9" s="28">
        <v>1000</v>
      </c>
      <c r="I9" s="30"/>
      <c r="J9" s="202"/>
      <c r="K9" s="18">
        <f t="shared" ref="K9:K28" si="2">L9+M9</f>
        <v>0</v>
      </c>
      <c r="L9" s="28"/>
      <c r="M9" s="29"/>
      <c r="N9" s="16">
        <f t="shared" ref="N9:N28" si="3">O9+P9</f>
        <v>0</v>
      </c>
      <c r="O9" s="28"/>
      <c r="P9" s="30"/>
      <c r="Q9" s="18">
        <f t="shared" ref="Q9:Q28" si="4">R9+S9</f>
        <v>0</v>
      </c>
      <c r="R9" s="28"/>
      <c r="S9" s="30"/>
      <c r="T9" s="18">
        <f t="shared" ref="T9:T28" si="5">U9+V9</f>
        <v>0</v>
      </c>
      <c r="U9" s="28"/>
      <c r="V9" s="29"/>
      <c r="W9" s="13">
        <f t="shared" ref="W9:W28" si="6">K9+N9+Q9+T9</f>
        <v>0</v>
      </c>
      <c r="X9" s="202"/>
      <c r="Y9" s="20">
        <f t="shared" ref="Y9:Y28" si="7">Z9+AA9</f>
        <v>100</v>
      </c>
      <c r="Z9" s="28">
        <v>50</v>
      </c>
      <c r="AA9" s="29">
        <v>50</v>
      </c>
      <c r="AB9" s="20">
        <f t="shared" ref="AB9:AB28" si="8">AC9+AD9</f>
        <v>53</v>
      </c>
      <c r="AC9" s="28">
        <v>23</v>
      </c>
      <c r="AD9" s="29">
        <v>30</v>
      </c>
      <c r="AE9" s="21">
        <f t="shared" ref="AE9:AE28" si="9">AF9+AG9</f>
        <v>12</v>
      </c>
      <c r="AF9" s="31">
        <v>8</v>
      </c>
      <c r="AG9" s="29">
        <v>4</v>
      </c>
      <c r="AH9" s="22">
        <f t="shared" ref="AH9:AH28" si="10">AI9+AJ9</f>
        <v>0</v>
      </c>
      <c r="AI9" s="28"/>
      <c r="AJ9" s="30"/>
      <c r="AK9" s="23">
        <f t="shared" ref="AK9:AK28" si="11">(Y9+AB9+AE9+AH9)</f>
        <v>165</v>
      </c>
      <c r="AL9" s="202"/>
      <c r="AM9" s="18">
        <f t="shared" ref="AM9:AM28" si="12">AN9+AO9</f>
        <v>427</v>
      </c>
      <c r="AN9" s="31">
        <v>427</v>
      </c>
      <c r="AO9" s="30"/>
      <c r="AP9" s="18">
        <f t="shared" ref="AP9:AP28" si="13">AQ9+AR9</f>
        <v>980</v>
      </c>
      <c r="AQ9" s="31">
        <v>980</v>
      </c>
      <c r="AR9" s="30"/>
      <c r="AS9" s="91">
        <f t="shared" ref="AS9:AS28" si="14">AT9+AU9</f>
        <v>16</v>
      </c>
      <c r="AT9" s="31">
        <v>16</v>
      </c>
      <c r="AU9" s="29"/>
      <c r="AV9" s="24">
        <f t="shared" ref="AV9:AV28" si="15">AW9+AX9</f>
        <v>0</v>
      </c>
      <c r="AW9" s="28"/>
      <c r="AX9" s="29"/>
      <c r="AY9" s="25">
        <f t="shared" ref="AY9:AY28" si="16">AZ9+BA9</f>
        <v>0</v>
      </c>
      <c r="AZ9" s="28"/>
      <c r="BA9" s="29"/>
      <c r="BB9" s="23">
        <f t="shared" ref="BB9:BB28" si="17">AM9+AP9+AS9+AV9+AY9</f>
        <v>1423</v>
      </c>
      <c r="BC9" s="178"/>
      <c r="BD9" s="13">
        <f t="shared" ref="BD9:BD28" si="18">BE9+BF9</f>
        <v>250</v>
      </c>
      <c r="BE9" s="32">
        <v>250</v>
      </c>
      <c r="BF9" s="33"/>
      <c r="BG9" s="104" t="s">
        <v>56</v>
      </c>
      <c r="BH9" s="178"/>
      <c r="BI9" s="13">
        <f t="shared" ref="BI9:BI28" si="19">BJ9+BK9</f>
        <v>49</v>
      </c>
      <c r="BJ9" s="32">
        <v>49</v>
      </c>
      <c r="BK9" s="33"/>
      <c r="BL9" s="104" t="s">
        <v>57</v>
      </c>
      <c r="BM9" s="178"/>
      <c r="BN9" s="129"/>
      <c r="BO9" s="34"/>
      <c r="BP9" s="125"/>
    </row>
    <row r="10" spans="1:68" s="27" customFormat="1" ht="48" customHeight="1" thickBot="1" x14ac:dyDescent="0.3">
      <c r="A10" s="9" t="s">
        <v>7</v>
      </c>
      <c r="B10" s="202"/>
      <c r="C10" s="10">
        <f t="shared" si="0"/>
        <v>14000</v>
      </c>
      <c r="D10" s="36">
        <v>13300</v>
      </c>
      <c r="E10" s="37">
        <v>700</v>
      </c>
      <c r="F10" s="202"/>
      <c r="G10" s="13">
        <f t="shared" si="1"/>
        <v>300</v>
      </c>
      <c r="H10" s="36">
        <v>300</v>
      </c>
      <c r="I10" s="38"/>
      <c r="J10" s="202"/>
      <c r="K10" s="18">
        <f t="shared" si="2"/>
        <v>100</v>
      </c>
      <c r="L10" s="36">
        <v>100</v>
      </c>
      <c r="M10" s="37"/>
      <c r="N10" s="16">
        <f t="shared" si="3"/>
        <v>30</v>
      </c>
      <c r="O10" s="36">
        <v>30</v>
      </c>
      <c r="P10" s="38"/>
      <c r="Q10" s="18">
        <f t="shared" si="4"/>
        <v>30</v>
      </c>
      <c r="R10" s="36">
        <v>30</v>
      </c>
      <c r="S10" s="38"/>
      <c r="T10" s="18">
        <f t="shared" si="5"/>
        <v>80</v>
      </c>
      <c r="U10" s="36">
        <v>80</v>
      </c>
      <c r="V10" s="37"/>
      <c r="W10" s="13">
        <f t="shared" si="6"/>
        <v>240</v>
      </c>
      <c r="X10" s="202"/>
      <c r="Y10" s="20">
        <f t="shared" si="7"/>
        <v>50</v>
      </c>
      <c r="Z10" s="36">
        <v>50</v>
      </c>
      <c r="AA10" s="37"/>
      <c r="AB10" s="20">
        <f t="shared" si="8"/>
        <v>40</v>
      </c>
      <c r="AC10" s="36">
        <v>40</v>
      </c>
      <c r="AD10" s="37"/>
      <c r="AE10" s="21">
        <f t="shared" si="9"/>
        <v>20</v>
      </c>
      <c r="AF10" s="39">
        <v>20</v>
      </c>
      <c r="AG10" s="37"/>
      <c r="AH10" s="22">
        <f t="shared" si="10"/>
        <v>40</v>
      </c>
      <c r="AI10" s="36">
        <v>40</v>
      </c>
      <c r="AJ10" s="38"/>
      <c r="AK10" s="23">
        <f t="shared" si="11"/>
        <v>150</v>
      </c>
      <c r="AL10" s="202"/>
      <c r="AM10" s="18">
        <f t="shared" si="12"/>
        <v>80</v>
      </c>
      <c r="AN10" s="39">
        <v>80</v>
      </c>
      <c r="AO10" s="38"/>
      <c r="AP10" s="18">
        <f t="shared" si="13"/>
        <v>380</v>
      </c>
      <c r="AQ10" s="39">
        <v>380</v>
      </c>
      <c r="AR10" s="38"/>
      <c r="AS10" s="91">
        <f t="shared" si="14"/>
        <v>40</v>
      </c>
      <c r="AT10" s="39">
        <v>40</v>
      </c>
      <c r="AU10" s="37"/>
      <c r="AV10" s="24">
        <f t="shared" si="15"/>
        <v>0</v>
      </c>
      <c r="AW10" s="36"/>
      <c r="AX10" s="37"/>
      <c r="AY10" s="25">
        <f t="shared" si="16"/>
        <v>0</v>
      </c>
      <c r="AZ10" s="36"/>
      <c r="BA10" s="37"/>
      <c r="BB10" s="23">
        <f t="shared" si="17"/>
        <v>500</v>
      </c>
      <c r="BC10" s="178"/>
      <c r="BD10" s="13">
        <f t="shared" si="18"/>
        <v>0</v>
      </c>
      <c r="BE10" s="36"/>
      <c r="BF10" s="37"/>
      <c r="BG10" s="40"/>
      <c r="BH10" s="178"/>
      <c r="BI10" s="13">
        <f t="shared" si="19"/>
        <v>0</v>
      </c>
      <c r="BJ10" s="36"/>
      <c r="BK10" s="37"/>
      <c r="BL10" s="40"/>
      <c r="BM10" s="178"/>
      <c r="BN10" s="129"/>
      <c r="BO10" s="40"/>
      <c r="BP10" s="125"/>
    </row>
    <row r="11" spans="1:68" ht="48" customHeight="1" thickBot="1" x14ac:dyDescent="0.3">
      <c r="A11" s="9" t="s">
        <v>8</v>
      </c>
      <c r="B11" s="202"/>
      <c r="C11" s="10">
        <f t="shared" si="0"/>
        <v>23000</v>
      </c>
      <c r="D11" s="28">
        <v>11500</v>
      </c>
      <c r="E11" s="29">
        <v>11500</v>
      </c>
      <c r="F11" s="202"/>
      <c r="G11" s="13">
        <f t="shared" si="1"/>
        <v>400</v>
      </c>
      <c r="H11" s="28">
        <v>400</v>
      </c>
      <c r="I11" s="30"/>
      <c r="J11" s="202"/>
      <c r="K11" s="18">
        <f t="shared" si="2"/>
        <v>70</v>
      </c>
      <c r="L11" s="32">
        <v>70</v>
      </c>
      <c r="M11" s="33"/>
      <c r="N11" s="16">
        <f t="shared" si="3"/>
        <v>50</v>
      </c>
      <c r="O11" s="32">
        <v>50</v>
      </c>
      <c r="P11" s="30"/>
      <c r="Q11" s="18">
        <f t="shared" si="4"/>
        <v>10</v>
      </c>
      <c r="R11" s="28">
        <v>10</v>
      </c>
      <c r="S11" s="30"/>
      <c r="T11" s="18">
        <f t="shared" si="5"/>
        <v>5</v>
      </c>
      <c r="U11" s="28">
        <v>5</v>
      </c>
      <c r="V11" s="29"/>
      <c r="W11" s="13">
        <f t="shared" si="6"/>
        <v>135</v>
      </c>
      <c r="X11" s="202"/>
      <c r="Y11" s="20">
        <f t="shared" si="7"/>
        <v>0</v>
      </c>
      <c r="Z11" s="28"/>
      <c r="AA11" s="29"/>
      <c r="AB11" s="20">
        <f t="shared" si="8"/>
        <v>50</v>
      </c>
      <c r="AC11" s="28">
        <v>50</v>
      </c>
      <c r="AD11" s="29"/>
      <c r="AE11" s="21">
        <f t="shared" si="9"/>
        <v>5</v>
      </c>
      <c r="AF11" s="31">
        <v>5</v>
      </c>
      <c r="AG11" s="29"/>
      <c r="AH11" s="22">
        <f t="shared" si="10"/>
        <v>5</v>
      </c>
      <c r="AI11" s="28">
        <v>5</v>
      </c>
      <c r="AJ11" s="30"/>
      <c r="AK11" s="23">
        <f t="shared" si="11"/>
        <v>60</v>
      </c>
      <c r="AL11" s="202"/>
      <c r="AM11" s="18">
        <f t="shared" si="12"/>
        <v>0</v>
      </c>
      <c r="AN11" s="31"/>
      <c r="AO11" s="30"/>
      <c r="AP11" s="18">
        <f t="shared" si="13"/>
        <v>1</v>
      </c>
      <c r="AQ11" s="31">
        <v>1</v>
      </c>
      <c r="AR11" s="30"/>
      <c r="AS11" s="91">
        <f t="shared" si="14"/>
        <v>18</v>
      </c>
      <c r="AT11" s="31">
        <v>18</v>
      </c>
      <c r="AU11" s="29"/>
      <c r="AV11" s="24">
        <f t="shared" si="15"/>
        <v>1</v>
      </c>
      <c r="AW11" s="28">
        <v>1</v>
      </c>
      <c r="AX11" s="29"/>
      <c r="AY11" s="25">
        <f t="shared" si="16"/>
        <v>2</v>
      </c>
      <c r="AZ11" s="28">
        <v>2</v>
      </c>
      <c r="BA11" s="29"/>
      <c r="BB11" s="23">
        <f t="shared" si="17"/>
        <v>22</v>
      </c>
      <c r="BC11" s="178"/>
      <c r="BD11" s="13">
        <f t="shared" si="18"/>
        <v>0</v>
      </c>
      <c r="BE11" s="41"/>
      <c r="BF11" s="42"/>
      <c r="BG11" s="43"/>
      <c r="BH11" s="178"/>
      <c r="BI11" s="13">
        <f t="shared" si="19"/>
        <v>0</v>
      </c>
      <c r="BJ11" s="41"/>
      <c r="BK11" s="42"/>
      <c r="BL11" s="43"/>
      <c r="BM11" s="178"/>
      <c r="BN11" s="129"/>
      <c r="BO11" s="43"/>
      <c r="BP11" s="125"/>
    </row>
    <row r="12" spans="1:68" s="27" customFormat="1" ht="42.75" customHeight="1" thickBot="1" x14ac:dyDescent="0.3">
      <c r="A12" s="9" t="s">
        <v>9</v>
      </c>
      <c r="B12" s="202"/>
      <c r="C12" s="10">
        <f t="shared" si="0"/>
        <v>22050</v>
      </c>
      <c r="D12" s="36">
        <v>22000</v>
      </c>
      <c r="E12" s="37">
        <v>50</v>
      </c>
      <c r="F12" s="202"/>
      <c r="G12" s="13">
        <f t="shared" si="1"/>
        <v>600</v>
      </c>
      <c r="H12" s="36">
        <v>600</v>
      </c>
      <c r="I12" s="38"/>
      <c r="J12" s="202"/>
      <c r="K12" s="18">
        <f t="shared" si="2"/>
        <v>1405</v>
      </c>
      <c r="L12" s="36">
        <v>1400</v>
      </c>
      <c r="M12" s="37">
        <v>5</v>
      </c>
      <c r="N12" s="16">
        <f t="shared" si="3"/>
        <v>0</v>
      </c>
      <c r="O12" s="36"/>
      <c r="P12" s="38"/>
      <c r="Q12" s="18">
        <f t="shared" si="4"/>
        <v>0</v>
      </c>
      <c r="R12" s="36"/>
      <c r="S12" s="38"/>
      <c r="T12" s="18">
        <f t="shared" si="5"/>
        <v>0</v>
      </c>
      <c r="U12" s="36"/>
      <c r="V12" s="37"/>
      <c r="W12" s="13">
        <f t="shared" si="6"/>
        <v>1405</v>
      </c>
      <c r="X12" s="202"/>
      <c r="Y12" s="20">
        <f t="shared" si="7"/>
        <v>1200</v>
      </c>
      <c r="Z12" s="36">
        <v>1200</v>
      </c>
      <c r="AA12" s="37"/>
      <c r="AB12" s="20">
        <f t="shared" si="8"/>
        <v>66</v>
      </c>
      <c r="AC12" s="36">
        <v>66</v>
      </c>
      <c r="AD12" s="37"/>
      <c r="AE12" s="21">
        <f t="shared" si="9"/>
        <v>0</v>
      </c>
      <c r="AF12" s="39"/>
      <c r="AG12" s="37"/>
      <c r="AH12" s="22">
        <f t="shared" si="10"/>
        <v>0</v>
      </c>
      <c r="AI12" s="36"/>
      <c r="AJ12" s="38"/>
      <c r="AK12" s="23">
        <f t="shared" si="11"/>
        <v>1266</v>
      </c>
      <c r="AL12" s="202"/>
      <c r="AM12" s="18">
        <f t="shared" si="12"/>
        <v>200</v>
      </c>
      <c r="AN12" s="39">
        <v>200</v>
      </c>
      <c r="AO12" s="38"/>
      <c r="AP12" s="18">
        <f t="shared" si="13"/>
        <v>1100</v>
      </c>
      <c r="AQ12" s="39">
        <v>1100</v>
      </c>
      <c r="AR12" s="38"/>
      <c r="AS12" s="91">
        <f t="shared" si="14"/>
        <v>2</v>
      </c>
      <c r="AT12" s="39">
        <v>2</v>
      </c>
      <c r="AU12" s="37"/>
      <c r="AV12" s="24">
        <f t="shared" si="15"/>
        <v>0</v>
      </c>
      <c r="AW12" s="36"/>
      <c r="AX12" s="37"/>
      <c r="AY12" s="25">
        <f t="shared" si="16"/>
        <v>0</v>
      </c>
      <c r="AZ12" s="36"/>
      <c r="BA12" s="37"/>
      <c r="BB12" s="23">
        <f t="shared" si="17"/>
        <v>1302</v>
      </c>
      <c r="BC12" s="178"/>
      <c r="BD12" s="13">
        <f t="shared" si="18"/>
        <v>0</v>
      </c>
      <c r="BE12" s="36"/>
      <c r="BF12" s="37"/>
      <c r="BG12" s="44"/>
      <c r="BH12" s="178"/>
      <c r="BI12" s="13">
        <f t="shared" si="19"/>
        <v>0</v>
      </c>
      <c r="BJ12" s="36"/>
      <c r="BK12" s="37"/>
      <c r="BL12" s="44"/>
      <c r="BM12" s="178"/>
      <c r="BN12" s="129"/>
      <c r="BO12" s="44"/>
      <c r="BP12" s="125"/>
    </row>
    <row r="13" spans="1:68" ht="112.5" customHeight="1" thickBot="1" x14ac:dyDescent="0.3">
      <c r="A13" s="9" t="s">
        <v>10</v>
      </c>
      <c r="B13" s="202"/>
      <c r="C13" s="10">
        <f t="shared" si="0"/>
        <v>7300</v>
      </c>
      <c r="D13" s="28">
        <v>6000</v>
      </c>
      <c r="E13" s="29">
        <v>1300</v>
      </c>
      <c r="F13" s="202"/>
      <c r="G13" s="13">
        <f t="shared" si="1"/>
        <v>750</v>
      </c>
      <c r="H13" s="28">
        <v>700</v>
      </c>
      <c r="I13" s="151">
        <v>50</v>
      </c>
      <c r="J13" s="202"/>
      <c r="K13" s="18">
        <f t="shared" si="2"/>
        <v>0</v>
      </c>
      <c r="L13" s="28"/>
      <c r="M13" s="29"/>
      <c r="N13" s="16">
        <f t="shared" si="3"/>
        <v>0</v>
      </c>
      <c r="O13" s="28"/>
      <c r="P13" s="30"/>
      <c r="Q13" s="18">
        <f t="shared" si="4"/>
        <v>0</v>
      </c>
      <c r="R13" s="28"/>
      <c r="S13" s="30"/>
      <c r="T13" s="18">
        <f t="shared" si="5"/>
        <v>0</v>
      </c>
      <c r="U13" s="28"/>
      <c r="V13" s="29"/>
      <c r="W13" s="13">
        <f t="shared" si="6"/>
        <v>0</v>
      </c>
      <c r="X13" s="202"/>
      <c r="Y13" s="20">
        <f t="shared" si="7"/>
        <v>0</v>
      </c>
      <c r="Z13" s="28"/>
      <c r="AA13" s="29"/>
      <c r="AB13" s="20">
        <f t="shared" si="8"/>
        <v>0</v>
      </c>
      <c r="AC13" s="28"/>
      <c r="AD13" s="29"/>
      <c r="AE13" s="21">
        <f t="shared" si="9"/>
        <v>0</v>
      </c>
      <c r="AF13" s="31"/>
      <c r="AG13" s="29"/>
      <c r="AH13" s="22">
        <f t="shared" si="10"/>
        <v>0</v>
      </c>
      <c r="AI13" s="28"/>
      <c r="AJ13" s="30"/>
      <c r="AK13" s="23">
        <f t="shared" si="11"/>
        <v>0</v>
      </c>
      <c r="AL13" s="202"/>
      <c r="AM13" s="18">
        <f t="shared" si="12"/>
        <v>0</v>
      </c>
      <c r="AN13" s="31"/>
      <c r="AO13" s="30"/>
      <c r="AP13" s="18">
        <f t="shared" si="13"/>
        <v>0</v>
      </c>
      <c r="AQ13" s="31"/>
      <c r="AR13" s="30"/>
      <c r="AS13" s="91">
        <f t="shared" si="14"/>
        <v>0</v>
      </c>
      <c r="AT13" s="31"/>
      <c r="AU13" s="29"/>
      <c r="AV13" s="24">
        <f t="shared" si="15"/>
        <v>0</v>
      </c>
      <c r="AW13" s="28"/>
      <c r="AX13" s="29"/>
      <c r="AY13" s="25">
        <f t="shared" si="16"/>
        <v>0</v>
      </c>
      <c r="AZ13" s="28"/>
      <c r="BA13" s="29"/>
      <c r="BB13" s="23">
        <f t="shared" si="17"/>
        <v>0</v>
      </c>
      <c r="BC13" s="178"/>
      <c r="BD13" s="13">
        <f t="shared" si="18"/>
        <v>0</v>
      </c>
      <c r="BE13" s="32"/>
      <c r="BF13" s="33"/>
      <c r="BG13" s="34"/>
      <c r="BH13" s="178"/>
      <c r="BI13" s="13">
        <f t="shared" si="19"/>
        <v>40</v>
      </c>
      <c r="BJ13" s="32"/>
      <c r="BK13" s="33">
        <v>40</v>
      </c>
      <c r="BL13" s="152" t="s">
        <v>58</v>
      </c>
      <c r="BM13" s="178"/>
      <c r="BN13" s="129"/>
      <c r="BO13" s="34"/>
      <c r="BP13" s="125"/>
    </row>
    <row r="14" spans="1:68" s="27" customFormat="1" ht="48" customHeight="1" thickBot="1" x14ac:dyDescent="0.3">
      <c r="A14" s="9" t="s">
        <v>11</v>
      </c>
      <c r="B14" s="202"/>
      <c r="C14" s="10">
        <f t="shared" si="0"/>
        <v>19300</v>
      </c>
      <c r="D14" s="36">
        <v>18000</v>
      </c>
      <c r="E14" s="37">
        <v>1300</v>
      </c>
      <c r="F14" s="202"/>
      <c r="G14" s="13">
        <f t="shared" si="1"/>
        <v>700</v>
      </c>
      <c r="H14" s="36">
        <v>700</v>
      </c>
      <c r="I14" s="38"/>
      <c r="J14" s="202"/>
      <c r="K14" s="18">
        <f t="shared" si="2"/>
        <v>200</v>
      </c>
      <c r="L14" s="36">
        <v>200</v>
      </c>
      <c r="M14" s="37"/>
      <c r="N14" s="16">
        <f t="shared" si="3"/>
        <v>50</v>
      </c>
      <c r="O14" s="36">
        <v>50</v>
      </c>
      <c r="P14" s="38"/>
      <c r="Q14" s="18">
        <f t="shared" si="4"/>
        <v>0</v>
      </c>
      <c r="R14" s="36"/>
      <c r="S14" s="38"/>
      <c r="T14" s="18">
        <f t="shared" si="5"/>
        <v>0</v>
      </c>
      <c r="U14" s="36"/>
      <c r="V14" s="37"/>
      <c r="W14" s="13">
        <f t="shared" si="6"/>
        <v>250</v>
      </c>
      <c r="X14" s="202"/>
      <c r="Y14" s="20">
        <f t="shared" si="7"/>
        <v>0</v>
      </c>
      <c r="Z14" s="36"/>
      <c r="AA14" s="37"/>
      <c r="AB14" s="20">
        <f t="shared" si="8"/>
        <v>0</v>
      </c>
      <c r="AC14" s="36"/>
      <c r="AD14" s="37"/>
      <c r="AE14" s="21">
        <f t="shared" si="9"/>
        <v>0</v>
      </c>
      <c r="AF14" s="39"/>
      <c r="AG14" s="37"/>
      <c r="AH14" s="22">
        <f t="shared" si="10"/>
        <v>0</v>
      </c>
      <c r="AI14" s="36"/>
      <c r="AJ14" s="38"/>
      <c r="AK14" s="23">
        <f t="shared" si="11"/>
        <v>0</v>
      </c>
      <c r="AL14" s="202"/>
      <c r="AM14" s="18">
        <f t="shared" si="12"/>
        <v>20</v>
      </c>
      <c r="AN14" s="39">
        <v>20</v>
      </c>
      <c r="AO14" s="38"/>
      <c r="AP14" s="18">
        <f t="shared" si="13"/>
        <v>170</v>
      </c>
      <c r="AQ14" s="39">
        <v>170</v>
      </c>
      <c r="AR14" s="38"/>
      <c r="AS14" s="91">
        <f t="shared" si="14"/>
        <v>10</v>
      </c>
      <c r="AT14" s="39">
        <v>10</v>
      </c>
      <c r="AU14" s="37"/>
      <c r="AV14" s="24">
        <f t="shared" si="15"/>
        <v>0</v>
      </c>
      <c r="AW14" s="36"/>
      <c r="AX14" s="37"/>
      <c r="AY14" s="25">
        <f t="shared" si="16"/>
        <v>0</v>
      </c>
      <c r="AZ14" s="36"/>
      <c r="BA14" s="37"/>
      <c r="BB14" s="23">
        <f t="shared" si="17"/>
        <v>200</v>
      </c>
      <c r="BC14" s="178"/>
      <c r="BD14" s="13">
        <f t="shared" si="18"/>
        <v>0</v>
      </c>
      <c r="BE14" s="36"/>
      <c r="BF14" s="37"/>
      <c r="BG14" s="44"/>
      <c r="BH14" s="178"/>
      <c r="BI14" s="13">
        <f t="shared" si="19"/>
        <v>0</v>
      </c>
      <c r="BJ14" s="36"/>
      <c r="BK14" s="37"/>
      <c r="BL14" s="44"/>
      <c r="BM14" s="178"/>
      <c r="BN14" s="129"/>
      <c r="BO14" s="44"/>
      <c r="BP14" s="125"/>
    </row>
    <row r="15" spans="1:68" ht="48" customHeight="1" thickBot="1" x14ac:dyDescent="0.3">
      <c r="A15" s="9" t="s">
        <v>12</v>
      </c>
      <c r="B15" s="202"/>
      <c r="C15" s="10">
        <f t="shared" si="0"/>
        <v>16800</v>
      </c>
      <c r="D15" s="28">
        <v>12000</v>
      </c>
      <c r="E15" s="29">
        <v>4800</v>
      </c>
      <c r="F15" s="202"/>
      <c r="G15" s="13">
        <f t="shared" si="1"/>
        <v>400</v>
      </c>
      <c r="H15" s="28">
        <v>400</v>
      </c>
      <c r="I15" s="30"/>
      <c r="J15" s="202"/>
      <c r="K15" s="18">
        <f t="shared" si="2"/>
        <v>95</v>
      </c>
      <c r="L15" s="28">
        <v>90</v>
      </c>
      <c r="M15" s="29">
        <v>5</v>
      </c>
      <c r="N15" s="16">
        <f t="shared" si="3"/>
        <v>270</v>
      </c>
      <c r="O15" s="28">
        <v>240</v>
      </c>
      <c r="P15" s="30">
        <v>30</v>
      </c>
      <c r="Q15" s="18">
        <f t="shared" si="4"/>
        <v>45</v>
      </c>
      <c r="R15" s="28">
        <v>20</v>
      </c>
      <c r="S15" s="30">
        <v>25</v>
      </c>
      <c r="T15" s="18">
        <f t="shared" si="5"/>
        <v>25</v>
      </c>
      <c r="U15" s="28">
        <v>20</v>
      </c>
      <c r="V15" s="29">
        <v>5</v>
      </c>
      <c r="W15" s="13">
        <f t="shared" si="6"/>
        <v>435</v>
      </c>
      <c r="X15" s="202"/>
      <c r="Y15" s="20">
        <f t="shared" si="7"/>
        <v>0</v>
      </c>
      <c r="Z15" s="28"/>
      <c r="AA15" s="29"/>
      <c r="AB15" s="20">
        <f t="shared" si="8"/>
        <v>0</v>
      </c>
      <c r="AC15" s="28"/>
      <c r="AD15" s="33"/>
      <c r="AE15" s="21">
        <f t="shared" si="9"/>
        <v>0</v>
      </c>
      <c r="AF15" s="31"/>
      <c r="AG15" s="29"/>
      <c r="AH15" s="22">
        <f t="shared" si="10"/>
        <v>0</v>
      </c>
      <c r="AI15" s="28"/>
      <c r="AJ15" s="30"/>
      <c r="AK15" s="23">
        <f t="shared" si="11"/>
        <v>0</v>
      </c>
      <c r="AL15" s="202"/>
      <c r="AM15" s="18">
        <f t="shared" si="12"/>
        <v>20</v>
      </c>
      <c r="AN15" s="31">
        <v>20</v>
      </c>
      <c r="AO15" s="30"/>
      <c r="AP15" s="18">
        <f t="shared" si="13"/>
        <v>170</v>
      </c>
      <c r="AQ15" s="31">
        <v>170</v>
      </c>
      <c r="AR15" s="30"/>
      <c r="AS15" s="91">
        <f t="shared" si="14"/>
        <v>10</v>
      </c>
      <c r="AT15" s="31">
        <v>10</v>
      </c>
      <c r="AU15" s="29"/>
      <c r="AV15" s="24">
        <f t="shared" si="15"/>
        <v>5</v>
      </c>
      <c r="AW15" s="28">
        <v>5</v>
      </c>
      <c r="AX15" s="29"/>
      <c r="AY15" s="25">
        <f t="shared" si="16"/>
        <v>4</v>
      </c>
      <c r="AZ15" s="28">
        <v>4</v>
      </c>
      <c r="BA15" s="29"/>
      <c r="BB15" s="23">
        <f t="shared" si="17"/>
        <v>209</v>
      </c>
      <c r="BC15" s="178"/>
      <c r="BD15" s="13">
        <f t="shared" si="18"/>
        <v>0</v>
      </c>
      <c r="BE15" s="32"/>
      <c r="BF15" s="33"/>
      <c r="BG15" s="94"/>
      <c r="BH15" s="178"/>
      <c r="BI15" s="13">
        <f t="shared" si="19"/>
        <v>0</v>
      </c>
      <c r="BJ15" s="32"/>
      <c r="BK15" s="33"/>
      <c r="BL15" s="34"/>
      <c r="BM15" s="178"/>
      <c r="BN15" s="129"/>
      <c r="BO15" s="44"/>
      <c r="BP15" s="125"/>
    </row>
    <row r="16" spans="1:68" s="123" customFormat="1" ht="48" customHeight="1" thickBot="1" x14ac:dyDescent="0.3">
      <c r="A16" s="117" t="s">
        <v>13</v>
      </c>
      <c r="B16" s="202"/>
      <c r="C16" s="10">
        <f t="shared" si="0"/>
        <v>14500</v>
      </c>
      <c r="D16" s="116">
        <v>13000</v>
      </c>
      <c r="E16" s="118">
        <v>1500</v>
      </c>
      <c r="F16" s="202"/>
      <c r="G16" s="13">
        <f t="shared" si="1"/>
        <v>1500</v>
      </c>
      <c r="H16" s="116">
        <v>1500</v>
      </c>
      <c r="I16" s="119"/>
      <c r="J16" s="202"/>
      <c r="K16" s="18">
        <f t="shared" si="2"/>
        <v>0</v>
      </c>
      <c r="L16" s="116"/>
      <c r="M16" s="118"/>
      <c r="N16" s="16">
        <f t="shared" si="3"/>
        <v>0</v>
      </c>
      <c r="O16" s="116"/>
      <c r="P16" s="119"/>
      <c r="Q16" s="18">
        <f t="shared" si="4"/>
        <v>0</v>
      </c>
      <c r="R16" s="116"/>
      <c r="S16" s="119"/>
      <c r="T16" s="18">
        <f t="shared" si="5"/>
        <v>0</v>
      </c>
      <c r="U16" s="116"/>
      <c r="V16" s="118"/>
      <c r="W16" s="13">
        <f t="shared" si="6"/>
        <v>0</v>
      </c>
      <c r="X16" s="202"/>
      <c r="Y16" s="20">
        <f t="shared" si="7"/>
        <v>0</v>
      </c>
      <c r="Z16" s="116"/>
      <c r="AA16" s="118"/>
      <c r="AB16" s="20">
        <f t="shared" si="8"/>
        <v>0</v>
      </c>
      <c r="AC16" s="116"/>
      <c r="AD16" s="118"/>
      <c r="AE16" s="21">
        <f t="shared" si="9"/>
        <v>0</v>
      </c>
      <c r="AF16" s="120"/>
      <c r="AG16" s="118"/>
      <c r="AH16" s="22">
        <f t="shared" si="10"/>
        <v>0</v>
      </c>
      <c r="AI16" s="116"/>
      <c r="AJ16" s="119"/>
      <c r="AK16" s="23">
        <f t="shared" si="11"/>
        <v>0</v>
      </c>
      <c r="AL16" s="202"/>
      <c r="AM16" s="18">
        <f t="shared" si="12"/>
        <v>100</v>
      </c>
      <c r="AN16" s="120">
        <v>100</v>
      </c>
      <c r="AO16" s="119"/>
      <c r="AP16" s="18">
        <f t="shared" si="13"/>
        <v>50</v>
      </c>
      <c r="AQ16" s="120">
        <v>50</v>
      </c>
      <c r="AR16" s="119"/>
      <c r="AS16" s="91">
        <f t="shared" si="14"/>
        <v>0</v>
      </c>
      <c r="AT16" s="120"/>
      <c r="AU16" s="118"/>
      <c r="AV16" s="24">
        <f t="shared" si="15"/>
        <v>0</v>
      </c>
      <c r="AW16" s="116"/>
      <c r="AX16" s="118"/>
      <c r="AY16" s="25">
        <f t="shared" si="16"/>
        <v>0</v>
      </c>
      <c r="AZ16" s="116"/>
      <c r="BA16" s="118"/>
      <c r="BB16" s="23">
        <f t="shared" si="17"/>
        <v>150</v>
      </c>
      <c r="BC16" s="178"/>
      <c r="BD16" s="13">
        <f t="shared" si="18"/>
        <v>0</v>
      </c>
      <c r="BE16" s="116"/>
      <c r="BF16" s="118"/>
      <c r="BG16" s="121"/>
      <c r="BH16" s="178"/>
      <c r="BI16" s="13">
        <f t="shared" si="19"/>
        <v>0</v>
      </c>
      <c r="BJ16" s="116"/>
      <c r="BK16" s="118"/>
      <c r="BL16" s="122"/>
      <c r="BM16" s="178"/>
      <c r="BN16" s="130"/>
      <c r="BO16" s="155"/>
      <c r="BP16" s="126"/>
    </row>
    <row r="17" spans="1:68" ht="48" customHeight="1" thickBot="1" x14ac:dyDescent="0.3">
      <c r="A17" s="9" t="s">
        <v>14</v>
      </c>
      <c r="B17" s="202"/>
      <c r="C17" s="10">
        <f t="shared" si="0"/>
        <v>7000</v>
      </c>
      <c r="D17" s="28">
        <v>6300</v>
      </c>
      <c r="E17" s="29">
        <v>700</v>
      </c>
      <c r="F17" s="202"/>
      <c r="G17" s="13">
        <f t="shared" si="1"/>
        <v>1000</v>
      </c>
      <c r="H17" s="28">
        <v>1000</v>
      </c>
      <c r="I17" s="30"/>
      <c r="J17" s="202"/>
      <c r="K17" s="18">
        <f t="shared" si="2"/>
        <v>0</v>
      </c>
      <c r="L17" s="28"/>
      <c r="M17" s="29"/>
      <c r="N17" s="16">
        <f t="shared" si="3"/>
        <v>0</v>
      </c>
      <c r="O17" s="28">
        <v>0</v>
      </c>
      <c r="P17" s="30"/>
      <c r="Q17" s="18">
        <f t="shared" si="4"/>
        <v>0</v>
      </c>
      <c r="R17" s="28"/>
      <c r="S17" s="30"/>
      <c r="T17" s="18">
        <f t="shared" si="5"/>
        <v>0</v>
      </c>
      <c r="U17" s="28"/>
      <c r="V17" s="29"/>
      <c r="W17" s="13">
        <f t="shared" si="6"/>
        <v>0</v>
      </c>
      <c r="X17" s="202"/>
      <c r="Y17" s="20">
        <f t="shared" si="7"/>
        <v>30</v>
      </c>
      <c r="Z17" s="28">
        <v>30</v>
      </c>
      <c r="AA17" s="29"/>
      <c r="AB17" s="20">
        <f t="shared" si="8"/>
        <v>2</v>
      </c>
      <c r="AC17" s="28">
        <v>2</v>
      </c>
      <c r="AD17" s="29"/>
      <c r="AE17" s="21">
        <f t="shared" si="9"/>
        <v>1</v>
      </c>
      <c r="AF17" s="31">
        <v>1</v>
      </c>
      <c r="AG17" s="29"/>
      <c r="AH17" s="22">
        <f t="shared" si="10"/>
        <v>0</v>
      </c>
      <c r="AI17" s="28"/>
      <c r="AJ17" s="30"/>
      <c r="AK17" s="23">
        <f t="shared" si="11"/>
        <v>33</v>
      </c>
      <c r="AL17" s="202"/>
      <c r="AM17" s="18">
        <f t="shared" si="12"/>
        <v>50</v>
      </c>
      <c r="AN17" s="31">
        <v>50</v>
      </c>
      <c r="AO17" s="30"/>
      <c r="AP17" s="18">
        <f t="shared" si="13"/>
        <v>85</v>
      </c>
      <c r="AQ17" s="31">
        <v>85</v>
      </c>
      <c r="AR17" s="30"/>
      <c r="AS17" s="91">
        <f t="shared" si="14"/>
        <v>10</v>
      </c>
      <c r="AT17" s="31">
        <v>10</v>
      </c>
      <c r="AU17" s="29"/>
      <c r="AV17" s="24">
        <f t="shared" si="15"/>
        <v>1</v>
      </c>
      <c r="AW17" s="28">
        <v>1</v>
      </c>
      <c r="AX17" s="29"/>
      <c r="AY17" s="25">
        <f t="shared" si="16"/>
        <v>4</v>
      </c>
      <c r="AZ17" s="28">
        <v>4</v>
      </c>
      <c r="BA17" s="29"/>
      <c r="BB17" s="23">
        <f t="shared" si="17"/>
        <v>150</v>
      </c>
      <c r="BC17" s="178"/>
      <c r="BD17" s="13">
        <f t="shared" si="18"/>
        <v>0</v>
      </c>
      <c r="BE17" s="32"/>
      <c r="BF17" s="87"/>
      <c r="BG17" s="95"/>
      <c r="BH17" s="178"/>
      <c r="BI17" s="13">
        <f t="shared" si="19"/>
        <v>0</v>
      </c>
      <c r="BJ17" s="32"/>
      <c r="BK17" s="33"/>
      <c r="BL17" s="104"/>
      <c r="BM17" s="178"/>
      <c r="BN17" s="129"/>
      <c r="BO17" s="34"/>
      <c r="BP17" s="125"/>
    </row>
    <row r="18" spans="1:68" s="50" customFormat="1" ht="47.1" customHeight="1" thickBot="1" x14ac:dyDescent="0.3">
      <c r="A18" s="9" t="s">
        <v>15</v>
      </c>
      <c r="B18" s="202"/>
      <c r="C18" s="10">
        <f t="shared" si="0"/>
        <v>6300</v>
      </c>
      <c r="D18" s="45">
        <v>5100</v>
      </c>
      <c r="E18" s="46">
        <v>1200</v>
      </c>
      <c r="F18" s="202"/>
      <c r="G18" s="13">
        <f t="shared" si="1"/>
        <v>150</v>
      </c>
      <c r="H18" s="45">
        <v>150</v>
      </c>
      <c r="I18" s="47"/>
      <c r="J18" s="202"/>
      <c r="K18" s="18">
        <f t="shared" si="2"/>
        <v>0</v>
      </c>
      <c r="L18" s="45"/>
      <c r="M18" s="46"/>
      <c r="N18" s="16">
        <f t="shared" si="3"/>
        <v>0</v>
      </c>
      <c r="O18" s="45"/>
      <c r="P18" s="47"/>
      <c r="Q18" s="18">
        <f t="shared" si="4"/>
        <v>0</v>
      </c>
      <c r="R18" s="45"/>
      <c r="S18" s="47"/>
      <c r="T18" s="18">
        <f t="shared" si="5"/>
        <v>0</v>
      </c>
      <c r="U18" s="45"/>
      <c r="V18" s="46"/>
      <c r="W18" s="13">
        <f t="shared" si="6"/>
        <v>0</v>
      </c>
      <c r="X18" s="202"/>
      <c r="Y18" s="20">
        <f t="shared" si="7"/>
        <v>0</v>
      </c>
      <c r="Z18" s="45"/>
      <c r="AA18" s="46"/>
      <c r="AB18" s="20">
        <f t="shared" si="8"/>
        <v>0</v>
      </c>
      <c r="AC18" s="45"/>
      <c r="AD18" s="46"/>
      <c r="AE18" s="21">
        <f t="shared" si="9"/>
        <v>0</v>
      </c>
      <c r="AF18" s="48"/>
      <c r="AG18" s="46"/>
      <c r="AH18" s="22">
        <f t="shared" si="10"/>
        <v>0</v>
      </c>
      <c r="AI18" s="45"/>
      <c r="AJ18" s="47"/>
      <c r="AK18" s="23">
        <f t="shared" si="11"/>
        <v>0</v>
      </c>
      <c r="AL18" s="202"/>
      <c r="AM18" s="18">
        <f t="shared" si="12"/>
        <v>0</v>
      </c>
      <c r="AN18" s="48"/>
      <c r="AO18" s="47"/>
      <c r="AP18" s="18">
        <f t="shared" si="13"/>
        <v>0</v>
      </c>
      <c r="AQ18" s="48"/>
      <c r="AR18" s="47"/>
      <c r="AS18" s="91">
        <f t="shared" si="14"/>
        <v>0</v>
      </c>
      <c r="AT18" s="48"/>
      <c r="AU18" s="46"/>
      <c r="AV18" s="24">
        <f t="shared" si="15"/>
        <v>40</v>
      </c>
      <c r="AW18" s="45">
        <v>40</v>
      </c>
      <c r="AX18" s="46"/>
      <c r="AY18" s="25">
        <f t="shared" si="16"/>
        <v>0</v>
      </c>
      <c r="AZ18" s="45"/>
      <c r="BA18" s="46"/>
      <c r="BB18" s="23">
        <f t="shared" si="17"/>
        <v>40</v>
      </c>
      <c r="BC18" s="178"/>
      <c r="BD18" s="13">
        <f t="shared" si="18"/>
        <v>0</v>
      </c>
      <c r="BE18" s="45"/>
      <c r="BF18" s="46"/>
      <c r="BG18" s="86"/>
      <c r="BH18" s="178"/>
      <c r="BI18" s="13">
        <f t="shared" si="19"/>
        <v>0</v>
      </c>
      <c r="BJ18" s="45"/>
      <c r="BK18" s="46"/>
      <c r="BL18" s="86"/>
      <c r="BM18" s="178"/>
      <c r="BN18" s="129"/>
      <c r="BO18" s="49"/>
      <c r="BP18" s="127"/>
    </row>
    <row r="19" spans="1:68" ht="95.25" customHeight="1" thickBot="1" x14ac:dyDescent="0.3">
      <c r="A19" s="9" t="s">
        <v>16</v>
      </c>
      <c r="B19" s="202"/>
      <c r="C19" s="10">
        <f t="shared" si="0"/>
        <v>28000</v>
      </c>
      <c r="D19" s="28">
        <v>22400</v>
      </c>
      <c r="E19" s="96">
        <v>5600</v>
      </c>
      <c r="F19" s="202"/>
      <c r="G19" s="13">
        <f t="shared" si="1"/>
        <v>200</v>
      </c>
      <c r="H19" s="28">
        <v>200</v>
      </c>
      <c r="I19" s="30"/>
      <c r="J19" s="202"/>
      <c r="K19" s="18">
        <f t="shared" si="2"/>
        <v>0</v>
      </c>
      <c r="L19" s="28"/>
      <c r="M19" s="29"/>
      <c r="N19" s="16">
        <f t="shared" si="3"/>
        <v>0</v>
      </c>
      <c r="O19" s="28"/>
      <c r="P19" s="30"/>
      <c r="Q19" s="18">
        <f t="shared" si="4"/>
        <v>0</v>
      </c>
      <c r="R19" s="28"/>
      <c r="S19" s="30"/>
      <c r="T19" s="18">
        <f t="shared" si="5"/>
        <v>0</v>
      </c>
      <c r="U19" s="28"/>
      <c r="V19" s="29"/>
      <c r="W19" s="13">
        <f t="shared" si="6"/>
        <v>0</v>
      </c>
      <c r="X19" s="202"/>
      <c r="Y19" s="20">
        <f t="shared" si="7"/>
        <v>0</v>
      </c>
      <c r="Z19" s="28"/>
      <c r="AA19" s="29"/>
      <c r="AB19" s="20">
        <f t="shared" si="8"/>
        <v>0</v>
      </c>
      <c r="AC19" s="28"/>
      <c r="AD19" s="29"/>
      <c r="AE19" s="21">
        <f t="shared" si="9"/>
        <v>0</v>
      </c>
      <c r="AF19" s="31"/>
      <c r="AG19" s="29"/>
      <c r="AH19" s="22">
        <f t="shared" si="10"/>
        <v>0</v>
      </c>
      <c r="AI19" s="28"/>
      <c r="AJ19" s="30"/>
      <c r="AK19" s="23">
        <f t="shared" si="11"/>
        <v>0</v>
      </c>
      <c r="AL19" s="202"/>
      <c r="AM19" s="18">
        <f t="shared" si="12"/>
        <v>0</v>
      </c>
      <c r="AN19" s="31"/>
      <c r="AO19" s="30"/>
      <c r="AP19" s="18">
        <f t="shared" si="13"/>
        <v>0</v>
      </c>
      <c r="AQ19" s="31"/>
      <c r="AR19" s="30"/>
      <c r="AS19" s="91">
        <f>AT19+AU19</f>
        <v>0</v>
      </c>
      <c r="AT19" s="31"/>
      <c r="AU19" s="29"/>
      <c r="AV19" s="24">
        <f t="shared" si="15"/>
        <v>0</v>
      </c>
      <c r="AW19" s="28"/>
      <c r="AX19" s="29"/>
      <c r="AY19" s="25">
        <f t="shared" si="16"/>
        <v>0</v>
      </c>
      <c r="AZ19" s="28"/>
      <c r="BA19" s="29"/>
      <c r="BB19" s="23">
        <f t="shared" si="17"/>
        <v>0</v>
      </c>
      <c r="BC19" s="178"/>
      <c r="BD19" s="13">
        <f t="shared" si="18"/>
        <v>125</v>
      </c>
      <c r="BE19" s="32">
        <v>125</v>
      </c>
      <c r="BF19" s="33"/>
      <c r="BG19" s="153" t="s">
        <v>60</v>
      </c>
      <c r="BH19" s="178"/>
      <c r="BI19" s="13">
        <f t="shared" si="19"/>
        <v>0</v>
      </c>
      <c r="BJ19" s="32"/>
      <c r="BK19" s="33"/>
      <c r="BL19" s="51"/>
      <c r="BM19" s="178"/>
      <c r="BN19" s="129"/>
      <c r="BO19" s="51"/>
      <c r="BP19" s="125"/>
    </row>
    <row r="20" spans="1:68" s="27" customFormat="1" ht="48" customHeight="1" thickBot="1" x14ac:dyDescent="0.3">
      <c r="A20" s="9" t="s">
        <v>17</v>
      </c>
      <c r="B20" s="202"/>
      <c r="C20" s="10">
        <f t="shared" si="0"/>
        <v>10500</v>
      </c>
      <c r="D20" s="36">
        <v>6500</v>
      </c>
      <c r="E20" s="37">
        <v>4000</v>
      </c>
      <c r="F20" s="202"/>
      <c r="G20" s="13">
        <f t="shared" si="1"/>
        <v>200</v>
      </c>
      <c r="H20" s="36">
        <v>200</v>
      </c>
      <c r="I20" s="38">
        <v>0</v>
      </c>
      <c r="J20" s="202"/>
      <c r="K20" s="18">
        <f t="shared" si="2"/>
        <v>50</v>
      </c>
      <c r="L20" s="36">
        <v>50</v>
      </c>
      <c r="M20" s="37"/>
      <c r="N20" s="16">
        <f t="shared" si="3"/>
        <v>0</v>
      </c>
      <c r="O20" s="36"/>
      <c r="P20" s="38"/>
      <c r="Q20" s="18">
        <f t="shared" si="4"/>
        <v>0</v>
      </c>
      <c r="R20" s="36"/>
      <c r="S20" s="38"/>
      <c r="T20" s="18">
        <f t="shared" si="5"/>
        <v>0</v>
      </c>
      <c r="U20" s="36"/>
      <c r="V20" s="37"/>
      <c r="W20" s="13">
        <f t="shared" si="6"/>
        <v>50</v>
      </c>
      <c r="X20" s="202"/>
      <c r="Y20" s="20">
        <f t="shared" si="7"/>
        <v>320</v>
      </c>
      <c r="Z20" s="36">
        <v>50</v>
      </c>
      <c r="AA20" s="37">
        <v>270</v>
      </c>
      <c r="AB20" s="20">
        <f t="shared" si="8"/>
        <v>7</v>
      </c>
      <c r="AC20" s="36">
        <v>4</v>
      </c>
      <c r="AD20" s="37">
        <v>3</v>
      </c>
      <c r="AE20" s="21">
        <f t="shared" si="9"/>
        <v>0</v>
      </c>
      <c r="AF20" s="39"/>
      <c r="AG20" s="37"/>
      <c r="AH20" s="22">
        <f t="shared" si="10"/>
        <v>0</v>
      </c>
      <c r="AI20" s="36"/>
      <c r="AJ20" s="38"/>
      <c r="AK20" s="23">
        <f t="shared" si="11"/>
        <v>327</v>
      </c>
      <c r="AL20" s="202"/>
      <c r="AM20" s="18">
        <f t="shared" si="12"/>
        <v>0</v>
      </c>
      <c r="AN20" s="39"/>
      <c r="AO20" s="38"/>
      <c r="AP20" s="18">
        <f t="shared" si="13"/>
        <v>0</v>
      </c>
      <c r="AQ20" s="39"/>
      <c r="AR20" s="38"/>
      <c r="AS20" s="91">
        <f t="shared" si="14"/>
        <v>0</v>
      </c>
      <c r="AT20" s="39"/>
      <c r="AU20" s="37"/>
      <c r="AV20" s="24">
        <f t="shared" si="15"/>
        <v>0</v>
      </c>
      <c r="AW20" s="36"/>
      <c r="AX20" s="37"/>
      <c r="AY20" s="25">
        <f t="shared" si="16"/>
        <v>0</v>
      </c>
      <c r="AZ20" s="36"/>
      <c r="BA20" s="37"/>
      <c r="BB20" s="23">
        <f t="shared" si="17"/>
        <v>0</v>
      </c>
      <c r="BC20" s="178"/>
      <c r="BD20" s="13">
        <f t="shared" si="18"/>
        <v>0</v>
      </c>
      <c r="BE20" s="45"/>
      <c r="BF20" s="46"/>
      <c r="BG20" s="52"/>
      <c r="BH20" s="178"/>
      <c r="BI20" s="13">
        <f t="shared" si="19"/>
        <v>0</v>
      </c>
      <c r="BJ20" s="45"/>
      <c r="BK20" s="46"/>
      <c r="BL20" s="52"/>
      <c r="BM20" s="178"/>
      <c r="BN20" s="129"/>
      <c r="BO20" s="52"/>
      <c r="BP20" s="125"/>
    </row>
    <row r="21" spans="1:68" ht="48" customHeight="1" thickBot="1" x14ac:dyDescent="0.3">
      <c r="A21" s="9" t="s">
        <v>18</v>
      </c>
      <c r="B21" s="202"/>
      <c r="C21" s="10">
        <f t="shared" si="0"/>
        <v>6500</v>
      </c>
      <c r="D21" s="28">
        <v>5000</v>
      </c>
      <c r="E21" s="29">
        <v>1500</v>
      </c>
      <c r="F21" s="202"/>
      <c r="G21" s="13">
        <f t="shared" si="1"/>
        <v>600</v>
      </c>
      <c r="H21" s="28">
        <v>600</v>
      </c>
      <c r="I21" s="30"/>
      <c r="J21" s="202"/>
      <c r="K21" s="18">
        <f t="shared" si="2"/>
        <v>0</v>
      </c>
      <c r="L21" s="28"/>
      <c r="M21" s="29"/>
      <c r="N21" s="16">
        <f t="shared" si="3"/>
        <v>0</v>
      </c>
      <c r="O21" s="28"/>
      <c r="P21" s="30"/>
      <c r="Q21" s="18">
        <f t="shared" si="4"/>
        <v>0</v>
      </c>
      <c r="R21" s="28"/>
      <c r="S21" s="30"/>
      <c r="T21" s="18">
        <f t="shared" si="5"/>
        <v>0</v>
      </c>
      <c r="U21" s="28"/>
      <c r="V21" s="29"/>
      <c r="W21" s="13">
        <f t="shared" si="6"/>
        <v>0</v>
      </c>
      <c r="X21" s="202"/>
      <c r="Y21" s="20">
        <f t="shared" si="7"/>
        <v>0</v>
      </c>
      <c r="Z21" s="28"/>
      <c r="AA21" s="29"/>
      <c r="AB21" s="20">
        <f t="shared" si="8"/>
        <v>0</v>
      </c>
      <c r="AC21" s="28"/>
      <c r="AD21" s="29"/>
      <c r="AE21" s="21">
        <f t="shared" si="9"/>
        <v>0</v>
      </c>
      <c r="AF21" s="31"/>
      <c r="AG21" s="29"/>
      <c r="AH21" s="22">
        <f t="shared" si="10"/>
        <v>0</v>
      </c>
      <c r="AI21" s="28"/>
      <c r="AJ21" s="30"/>
      <c r="AK21" s="23">
        <f t="shared" si="11"/>
        <v>0</v>
      </c>
      <c r="AL21" s="202"/>
      <c r="AM21" s="18">
        <f t="shared" si="12"/>
        <v>0</v>
      </c>
      <c r="AN21" s="31"/>
      <c r="AO21" s="30"/>
      <c r="AP21" s="18">
        <f t="shared" si="13"/>
        <v>0</v>
      </c>
      <c r="AQ21" s="31"/>
      <c r="AR21" s="30"/>
      <c r="AS21" s="91">
        <f t="shared" si="14"/>
        <v>0</v>
      </c>
      <c r="AT21" s="31"/>
      <c r="AU21" s="29"/>
      <c r="AV21" s="24">
        <f t="shared" si="15"/>
        <v>0</v>
      </c>
      <c r="AW21" s="28"/>
      <c r="AX21" s="29"/>
      <c r="AY21" s="25">
        <f t="shared" si="16"/>
        <v>0</v>
      </c>
      <c r="AZ21" s="28"/>
      <c r="BA21" s="29"/>
      <c r="BB21" s="23">
        <f t="shared" si="17"/>
        <v>0</v>
      </c>
      <c r="BC21" s="178"/>
      <c r="BD21" s="13">
        <f t="shared" si="18"/>
        <v>0</v>
      </c>
      <c r="BE21" s="32"/>
      <c r="BF21" s="33"/>
      <c r="BG21" s="51"/>
      <c r="BH21" s="178"/>
      <c r="BI21" s="13">
        <f t="shared" si="19"/>
        <v>0</v>
      </c>
      <c r="BJ21" s="32"/>
      <c r="BK21" s="33"/>
      <c r="BL21" s="51"/>
      <c r="BM21" s="178"/>
      <c r="BN21" s="129"/>
      <c r="BO21" s="51"/>
      <c r="BP21" s="125"/>
    </row>
    <row r="22" spans="1:68" s="27" customFormat="1" ht="48" customHeight="1" thickBot="1" x14ac:dyDescent="0.3">
      <c r="A22" s="9" t="s">
        <v>19</v>
      </c>
      <c r="B22" s="202"/>
      <c r="C22" s="10">
        <f t="shared" si="0"/>
        <v>16000</v>
      </c>
      <c r="D22" s="36">
        <v>13000</v>
      </c>
      <c r="E22" s="37">
        <v>3000</v>
      </c>
      <c r="F22" s="202"/>
      <c r="G22" s="13">
        <f t="shared" si="1"/>
        <v>600</v>
      </c>
      <c r="H22" s="36">
        <v>600</v>
      </c>
      <c r="I22" s="38"/>
      <c r="J22" s="202"/>
      <c r="K22" s="18">
        <f t="shared" si="2"/>
        <v>0</v>
      </c>
      <c r="L22" s="45">
        <v>0</v>
      </c>
      <c r="M22" s="37"/>
      <c r="N22" s="16">
        <f t="shared" si="3"/>
        <v>0</v>
      </c>
      <c r="O22" s="36"/>
      <c r="P22" s="38"/>
      <c r="Q22" s="18">
        <f t="shared" si="4"/>
        <v>0</v>
      </c>
      <c r="R22" s="36"/>
      <c r="S22" s="38"/>
      <c r="T22" s="18">
        <f t="shared" si="5"/>
        <v>0</v>
      </c>
      <c r="U22" s="36"/>
      <c r="V22" s="37"/>
      <c r="W22" s="13">
        <f t="shared" si="6"/>
        <v>0</v>
      </c>
      <c r="X22" s="202"/>
      <c r="Y22" s="20">
        <f t="shared" si="7"/>
        <v>0</v>
      </c>
      <c r="Z22" s="36"/>
      <c r="AA22" s="37"/>
      <c r="AB22" s="20">
        <f t="shared" si="8"/>
        <v>0</v>
      </c>
      <c r="AC22" s="36"/>
      <c r="AD22" s="37"/>
      <c r="AE22" s="21">
        <f t="shared" si="9"/>
        <v>0</v>
      </c>
      <c r="AF22" s="39"/>
      <c r="AG22" s="37"/>
      <c r="AH22" s="22">
        <f t="shared" si="10"/>
        <v>0</v>
      </c>
      <c r="AI22" s="36"/>
      <c r="AJ22" s="38"/>
      <c r="AK22" s="23">
        <f t="shared" si="11"/>
        <v>0</v>
      </c>
      <c r="AL22" s="202"/>
      <c r="AM22" s="18">
        <f t="shared" si="12"/>
        <v>500</v>
      </c>
      <c r="AN22" s="39">
        <v>500</v>
      </c>
      <c r="AO22" s="38"/>
      <c r="AP22" s="18">
        <f t="shared" si="13"/>
        <v>1000</v>
      </c>
      <c r="AQ22" s="39">
        <v>1000</v>
      </c>
      <c r="AR22" s="38"/>
      <c r="AS22" s="91">
        <f t="shared" si="14"/>
        <v>60</v>
      </c>
      <c r="AT22" s="39">
        <v>60</v>
      </c>
      <c r="AU22" s="37"/>
      <c r="AV22" s="24">
        <f t="shared" si="15"/>
        <v>0</v>
      </c>
      <c r="AW22" s="36"/>
      <c r="AX22" s="37"/>
      <c r="AY22" s="25">
        <f t="shared" si="16"/>
        <v>0</v>
      </c>
      <c r="AZ22" s="36"/>
      <c r="BA22" s="37"/>
      <c r="BB22" s="23">
        <f t="shared" si="17"/>
        <v>1560</v>
      </c>
      <c r="BC22" s="178"/>
      <c r="BD22" s="13">
        <f t="shared" si="18"/>
        <v>0</v>
      </c>
      <c r="BE22" s="36"/>
      <c r="BF22" s="37"/>
      <c r="BG22" s="44"/>
      <c r="BH22" s="178"/>
      <c r="BI22" s="13">
        <f t="shared" si="19"/>
        <v>0</v>
      </c>
      <c r="BJ22" s="36"/>
      <c r="BK22" s="37"/>
      <c r="BL22" s="44"/>
      <c r="BM22" s="178"/>
      <c r="BN22" s="129"/>
      <c r="BO22" s="44"/>
      <c r="BP22" s="125"/>
    </row>
    <row r="23" spans="1:68" ht="48" customHeight="1" thickBot="1" x14ac:dyDescent="0.3">
      <c r="A23" s="9" t="s">
        <v>20</v>
      </c>
      <c r="B23" s="202"/>
      <c r="C23" s="10">
        <f t="shared" si="0"/>
        <v>5000</v>
      </c>
      <c r="D23" s="28">
        <v>4500</v>
      </c>
      <c r="E23" s="29">
        <v>500</v>
      </c>
      <c r="F23" s="202"/>
      <c r="G23" s="13">
        <f t="shared" si="1"/>
        <v>0</v>
      </c>
      <c r="H23" s="28"/>
      <c r="I23" s="30"/>
      <c r="J23" s="202"/>
      <c r="K23" s="18">
        <f t="shared" si="2"/>
        <v>0</v>
      </c>
      <c r="L23" s="28"/>
      <c r="M23" s="29"/>
      <c r="N23" s="16">
        <f t="shared" si="3"/>
        <v>100</v>
      </c>
      <c r="O23" s="28">
        <v>50</v>
      </c>
      <c r="P23" s="30">
        <v>50</v>
      </c>
      <c r="Q23" s="18">
        <f t="shared" si="4"/>
        <v>0</v>
      </c>
      <c r="R23" s="28"/>
      <c r="S23" s="30"/>
      <c r="T23" s="18">
        <f t="shared" si="5"/>
        <v>0</v>
      </c>
      <c r="U23" s="28"/>
      <c r="V23" s="29"/>
      <c r="W23" s="13">
        <f t="shared" si="6"/>
        <v>100</v>
      </c>
      <c r="X23" s="202"/>
      <c r="Y23" s="20">
        <f t="shared" si="7"/>
        <v>0</v>
      </c>
      <c r="Z23" s="28"/>
      <c r="AA23" s="29"/>
      <c r="AB23" s="20">
        <f t="shared" si="8"/>
        <v>0</v>
      </c>
      <c r="AC23" s="28"/>
      <c r="AD23" s="29"/>
      <c r="AE23" s="21">
        <f t="shared" si="9"/>
        <v>0</v>
      </c>
      <c r="AF23" s="31"/>
      <c r="AG23" s="29"/>
      <c r="AH23" s="22">
        <f t="shared" si="10"/>
        <v>0</v>
      </c>
      <c r="AI23" s="28"/>
      <c r="AJ23" s="30"/>
      <c r="AK23" s="23">
        <f t="shared" si="11"/>
        <v>0</v>
      </c>
      <c r="AL23" s="202"/>
      <c r="AM23" s="18">
        <f t="shared" si="12"/>
        <v>50</v>
      </c>
      <c r="AN23" s="31">
        <v>50</v>
      </c>
      <c r="AO23" s="30"/>
      <c r="AP23" s="18">
        <f t="shared" si="13"/>
        <v>50</v>
      </c>
      <c r="AQ23" s="31">
        <v>50</v>
      </c>
      <c r="AR23" s="30"/>
      <c r="AS23" s="91">
        <f t="shared" si="14"/>
        <v>0</v>
      </c>
      <c r="AT23" s="31"/>
      <c r="AU23" s="29"/>
      <c r="AV23" s="24">
        <f t="shared" si="15"/>
        <v>0</v>
      </c>
      <c r="AW23" s="28"/>
      <c r="AX23" s="29"/>
      <c r="AY23" s="25">
        <f t="shared" si="16"/>
        <v>0</v>
      </c>
      <c r="AZ23" s="28"/>
      <c r="BA23" s="29"/>
      <c r="BB23" s="23">
        <f t="shared" si="17"/>
        <v>100</v>
      </c>
      <c r="BC23" s="178"/>
      <c r="BD23" s="13">
        <f t="shared" si="18"/>
        <v>0</v>
      </c>
      <c r="BE23" s="32"/>
      <c r="BF23" s="33"/>
      <c r="BG23" s="34"/>
      <c r="BH23" s="178"/>
      <c r="BI23" s="13">
        <f t="shared" si="19"/>
        <v>0</v>
      </c>
      <c r="BJ23" s="32"/>
      <c r="BK23" s="33"/>
      <c r="BL23" s="34"/>
      <c r="BM23" s="178"/>
      <c r="BN23" s="129"/>
      <c r="BO23" s="34"/>
      <c r="BP23" s="125"/>
    </row>
    <row r="24" spans="1:68" s="27" customFormat="1" ht="130.5" customHeight="1" thickBot="1" x14ac:dyDescent="0.3">
      <c r="A24" s="9" t="s">
        <v>21</v>
      </c>
      <c r="B24" s="202"/>
      <c r="C24" s="10">
        <f t="shared" si="0"/>
        <v>7600</v>
      </c>
      <c r="D24" s="36">
        <v>7300</v>
      </c>
      <c r="E24" s="37">
        <v>300</v>
      </c>
      <c r="F24" s="202"/>
      <c r="G24" s="13">
        <f t="shared" si="1"/>
        <v>500</v>
      </c>
      <c r="H24" s="36">
        <v>500</v>
      </c>
      <c r="I24" s="38"/>
      <c r="J24" s="202"/>
      <c r="K24" s="18">
        <f t="shared" si="2"/>
        <v>144</v>
      </c>
      <c r="L24" s="36">
        <v>144</v>
      </c>
      <c r="M24" s="37"/>
      <c r="N24" s="16">
        <f t="shared" si="3"/>
        <v>83</v>
      </c>
      <c r="O24" s="36">
        <v>83</v>
      </c>
      <c r="P24" s="38"/>
      <c r="Q24" s="18">
        <f t="shared" si="4"/>
        <v>0</v>
      </c>
      <c r="R24" s="36"/>
      <c r="S24" s="38"/>
      <c r="T24" s="18">
        <f t="shared" si="5"/>
        <v>0</v>
      </c>
      <c r="U24" s="36"/>
      <c r="V24" s="37"/>
      <c r="W24" s="13">
        <f t="shared" si="6"/>
        <v>227</v>
      </c>
      <c r="X24" s="202"/>
      <c r="Y24" s="20">
        <f t="shared" si="7"/>
        <v>39</v>
      </c>
      <c r="Z24" s="36"/>
      <c r="AA24" s="37">
        <v>39</v>
      </c>
      <c r="AB24" s="20">
        <f t="shared" si="8"/>
        <v>42</v>
      </c>
      <c r="AC24" s="36">
        <v>11</v>
      </c>
      <c r="AD24" s="37">
        <v>31</v>
      </c>
      <c r="AE24" s="21">
        <f t="shared" si="9"/>
        <v>58</v>
      </c>
      <c r="AF24" s="39"/>
      <c r="AG24" s="37">
        <v>58</v>
      </c>
      <c r="AH24" s="22">
        <f t="shared" si="10"/>
        <v>0</v>
      </c>
      <c r="AI24" s="36"/>
      <c r="AJ24" s="38"/>
      <c r="AK24" s="23">
        <f t="shared" si="11"/>
        <v>139</v>
      </c>
      <c r="AL24" s="202"/>
      <c r="AM24" s="18">
        <f t="shared" si="12"/>
        <v>0</v>
      </c>
      <c r="AN24" s="39"/>
      <c r="AO24" s="38"/>
      <c r="AP24" s="18">
        <f t="shared" si="13"/>
        <v>205</v>
      </c>
      <c r="AQ24" s="39">
        <v>205</v>
      </c>
      <c r="AR24" s="38"/>
      <c r="AS24" s="91">
        <f t="shared" si="14"/>
        <v>8</v>
      </c>
      <c r="AT24" s="39">
        <v>8</v>
      </c>
      <c r="AU24" s="37"/>
      <c r="AV24" s="24">
        <f t="shared" si="15"/>
        <v>0</v>
      </c>
      <c r="AW24" s="36"/>
      <c r="AX24" s="37"/>
      <c r="AY24" s="25">
        <f t="shared" si="16"/>
        <v>0</v>
      </c>
      <c r="AZ24" s="36"/>
      <c r="BA24" s="37"/>
      <c r="BB24" s="23">
        <f t="shared" si="17"/>
        <v>213</v>
      </c>
      <c r="BC24" s="178"/>
      <c r="BD24" s="13">
        <f t="shared" si="18"/>
        <v>0</v>
      </c>
      <c r="BE24" s="45"/>
      <c r="BF24" s="53"/>
      <c r="BG24" s="40"/>
      <c r="BH24" s="178"/>
      <c r="BI24" s="13">
        <f t="shared" si="19"/>
        <v>0</v>
      </c>
      <c r="BJ24" s="45"/>
      <c r="BK24" s="53"/>
      <c r="BL24" s="40"/>
      <c r="BM24" s="178"/>
      <c r="BN24" s="131">
        <v>7.8</v>
      </c>
      <c r="BO24" s="144" t="s">
        <v>52</v>
      </c>
      <c r="BP24" s="125"/>
    </row>
    <row r="25" spans="1:68" ht="48" customHeight="1" thickBot="1" x14ac:dyDescent="0.3">
      <c r="A25" s="9" t="s">
        <v>22</v>
      </c>
      <c r="B25" s="202"/>
      <c r="C25" s="10">
        <f t="shared" si="0"/>
        <v>4700</v>
      </c>
      <c r="D25" s="28">
        <v>4500</v>
      </c>
      <c r="E25" s="29">
        <v>200</v>
      </c>
      <c r="F25" s="202"/>
      <c r="G25" s="13">
        <f t="shared" si="1"/>
        <v>200</v>
      </c>
      <c r="H25" s="28">
        <v>200</v>
      </c>
      <c r="I25" s="156"/>
      <c r="J25" s="202"/>
      <c r="K25" s="18">
        <f t="shared" si="2"/>
        <v>0</v>
      </c>
      <c r="L25" s="28"/>
      <c r="M25" s="29"/>
      <c r="N25" s="16">
        <f t="shared" si="3"/>
        <v>0</v>
      </c>
      <c r="O25" s="28"/>
      <c r="P25" s="30"/>
      <c r="Q25" s="18">
        <f t="shared" si="4"/>
        <v>0</v>
      </c>
      <c r="R25" s="28"/>
      <c r="S25" s="30"/>
      <c r="T25" s="18">
        <f t="shared" si="5"/>
        <v>0</v>
      </c>
      <c r="U25" s="28"/>
      <c r="V25" s="29"/>
      <c r="W25" s="13">
        <f t="shared" si="6"/>
        <v>0</v>
      </c>
      <c r="X25" s="202"/>
      <c r="Y25" s="20">
        <f t="shared" si="7"/>
        <v>0</v>
      </c>
      <c r="Z25" s="28"/>
      <c r="AA25" s="29"/>
      <c r="AB25" s="20">
        <f t="shared" si="8"/>
        <v>150</v>
      </c>
      <c r="AC25" s="28">
        <v>150</v>
      </c>
      <c r="AD25" s="29"/>
      <c r="AE25" s="21">
        <f t="shared" si="9"/>
        <v>0</v>
      </c>
      <c r="AF25" s="31"/>
      <c r="AG25" s="54"/>
      <c r="AH25" s="22">
        <f t="shared" si="10"/>
        <v>0</v>
      </c>
      <c r="AI25" s="28"/>
      <c r="AJ25" s="55"/>
      <c r="AK25" s="23">
        <f t="shared" si="11"/>
        <v>150</v>
      </c>
      <c r="AL25" s="202"/>
      <c r="AM25" s="18">
        <f t="shared" si="12"/>
        <v>0</v>
      </c>
      <c r="AN25" s="31"/>
      <c r="AO25" s="30"/>
      <c r="AP25" s="18">
        <f t="shared" si="13"/>
        <v>0</v>
      </c>
      <c r="AQ25" s="31"/>
      <c r="AR25" s="30"/>
      <c r="AS25" s="91">
        <f t="shared" si="14"/>
        <v>0</v>
      </c>
      <c r="AT25" s="31"/>
      <c r="AU25" s="29"/>
      <c r="AV25" s="24">
        <f t="shared" si="15"/>
        <v>0</v>
      </c>
      <c r="AW25" s="28"/>
      <c r="AX25" s="29"/>
      <c r="AY25" s="25">
        <f t="shared" si="16"/>
        <v>0</v>
      </c>
      <c r="AZ25" s="28"/>
      <c r="BA25" s="29"/>
      <c r="BB25" s="23">
        <f t="shared" si="17"/>
        <v>0</v>
      </c>
      <c r="BC25" s="178"/>
      <c r="BD25" s="13">
        <f t="shared" si="18"/>
        <v>20</v>
      </c>
      <c r="BE25" s="41">
        <v>20</v>
      </c>
      <c r="BF25" s="56"/>
      <c r="BG25" s="104" t="s">
        <v>61</v>
      </c>
      <c r="BH25" s="178"/>
      <c r="BI25" s="13">
        <f t="shared" si="19"/>
        <v>0</v>
      </c>
      <c r="BJ25" s="41"/>
      <c r="BK25" s="56"/>
      <c r="BL25" s="57"/>
      <c r="BM25" s="178"/>
      <c r="BN25" s="132"/>
      <c r="BO25" s="57"/>
      <c r="BP25" s="125"/>
    </row>
    <row r="26" spans="1:68" s="27" customFormat="1" ht="48" customHeight="1" thickBot="1" x14ac:dyDescent="0.3">
      <c r="A26" s="9" t="s">
        <v>23</v>
      </c>
      <c r="B26" s="202"/>
      <c r="C26" s="10">
        <f t="shared" si="0"/>
        <v>15300</v>
      </c>
      <c r="D26" s="36">
        <v>15000</v>
      </c>
      <c r="E26" s="37">
        <v>300</v>
      </c>
      <c r="F26" s="202"/>
      <c r="G26" s="13">
        <f t="shared" si="1"/>
        <v>1500</v>
      </c>
      <c r="H26" s="36">
        <v>1500</v>
      </c>
      <c r="I26" s="38"/>
      <c r="J26" s="202"/>
      <c r="K26" s="18">
        <f t="shared" si="2"/>
        <v>400</v>
      </c>
      <c r="L26" s="36">
        <v>400</v>
      </c>
      <c r="M26" s="37"/>
      <c r="N26" s="16">
        <f t="shared" si="3"/>
        <v>70</v>
      </c>
      <c r="O26" s="36">
        <v>70</v>
      </c>
      <c r="P26" s="38"/>
      <c r="Q26" s="18">
        <f t="shared" si="4"/>
        <v>0</v>
      </c>
      <c r="R26" s="36"/>
      <c r="S26" s="38"/>
      <c r="T26" s="18">
        <f t="shared" si="5"/>
        <v>0</v>
      </c>
      <c r="U26" s="36"/>
      <c r="V26" s="37"/>
      <c r="W26" s="13">
        <f t="shared" si="6"/>
        <v>470</v>
      </c>
      <c r="X26" s="202"/>
      <c r="Y26" s="20">
        <f t="shared" si="7"/>
        <v>700</v>
      </c>
      <c r="Z26" s="36">
        <v>500</v>
      </c>
      <c r="AA26" s="37">
        <v>200</v>
      </c>
      <c r="AB26" s="20">
        <f t="shared" si="8"/>
        <v>300</v>
      </c>
      <c r="AC26" s="36">
        <v>300</v>
      </c>
      <c r="AD26" s="37"/>
      <c r="AE26" s="21">
        <f t="shared" si="9"/>
        <v>0</v>
      </c>
      <c r="AF26" s="39"/>
      <c r="AG26" s="37"/>
      <c r="AH26" s="22">
        <f t="shared" si="10"/>
        <v>0</v>
      </c>
      <c r="AI26" s="36"/>
      <c r="AJ26" s="38"/>
      <c r="AK26" s="23">
        <f t="shared" si="11"/>
        <v>1000</v>
      </c>
      <c r="AL26" s="202"/>
      <c r="AM26" s="18">
        <f t="shared" si="12"/>
        <v>0</v>
      </c>
      <c r="AN26" s="39"/>
      <c r="AO26" s="38"/>
      <c r="AP26" s="18">
        <f t="shared" si="13"/>
        <v>1000</v>
      </c>
      <c r="AQ26" s="39">
        <v>1000</v>
      </c>
      <c r="AR26" s="38"/>
      <c r="AS26" s="91">
        <f t="shared" si="14"/>
        <v>520</v>
      </c>
      <c r="AT26" s="39">
        <v>520</v>
      </c>
      <c r="AU26" s="37"/>
      <c r="AV26" s="24">
        <f t="shared" si="15"/>
        <v>0</v>
      </c>
      <c r="AW26" s="36"/>
      <c r="AX26" s="37"/>
      <c r="AY26" s="25">
        <f t="shared" si="16"/>
        <v>23</v>
      </c>
      <c r="AZ26" s="36">
        <v>23</v>
      </c>
      <c r="BA26" s="37"/>
      <c r="BB26" s="23">
        <f t="shared" si="17"/>
        <v>1543</v>
      </c>
      <c r="BC26" s="178"/>
      <c r="BD26" s="13">
        <f t="shared" si="18"/>
        <v>0</v>
      </c>
      <c r="BE26" s="45"/>
      <c r="BF26" s="37"/>
      <c r="BG26" s="58"/>
      <c r="BH26" s="178"/>
      <c r="BI26" s="13">
        <f t="shared" si="19"/>
        <v>0</v>
      </c>
      <c r="BJ26" s="45"/>
      <c r="BK26" s="37"/>
      <c r="BL26" s="58"/>
      <c r="BM26" s="178"/>
      <c r="BN26" s="146">
        <v>3</v>
      </c>
      <c r="BO26" s="154" t="s">
        <v>53</v>
      </c>
      <c r="BP26" s="125"/>
    </row>
    <row r="27" spans="1:68" ht="192" customHeight="1" thickBot="1" x14ac:dyDescent="0.3">
      <c r="A27" s="9" t="s">
        <v>24</v>
      </c>
      <c r="B27" s="202"/>
      <c r="C27" s="10">
        <f t="shared" si="0"/>
        <v>17000</v>
      </c>
      <c r="D27" s="28">
        <v>14000</v>
      </c>
      <c r="E27" s="29">
        <v>3000</v>
      </c>
      <c r="F27" s="202"/>
      <c r="G27" s="13">
        <f t="shared" si="1"/>
        <v>150</v>
      </c>
      <c r="H27" s="28">
        <v>150</v>
      </c>
      <c r="I27" s="30"/>
      <c r="J27" s="202"/>
      <c r="K27" s="18">
        <f t="shared" si="2"/>
        <v>182</v>
      </c>
      <c r="L27" s="28">
        <v>180</v>
      </c>
      <c r="M27" s="29">
        <v>2</v>
      </c>
      <c r="N27" s="16">
        <f t="shared" si="3"/>
        <v>29</v>
      </c>
      <c r="O27" s="28">
        <v>29</v>
      </c>
      <c r="P27" s="30"/>
      <c r="Q27" s="18">
        <f t="shared" si="4"/>
        <v>0</v>
      </c>
      <c r="R27" s="28"/>
      <c r="S27" s="30"/>
      <c r="T27" s="18">
        <f t="shared" si="5"/>
        <v>3</v>
      </c>
      <c r="U27" s="28">
        <v>3</v>
      </c>
      <c r="V27" s="29"/>
      <c r="W27" s="13">
        <f t="shared" si="6"/>
        <v>214</v>
      </c>
      <c r="X27" s="202"/>
      <c r="Y27" s="20">
        <f t="shared" si="7"/>
        <v>62</v>
      </c>
      <c r="Z27" s="28">
        <v>43</v>
      </c>
      <c r="AA27" s="29">
        <v>19</v>
      </c>
      <c r="AB27" s="20">
        <f t="shared" si="8"/>
        <v>150</v>
      </c>
      <c r="AC27" s="28">
        <v>110</v>
      </c>
      <c r="AD27" s="29">
        <v>40</v>
      </c>
      <c r="AE27" s="21">
        <f t="shared" si="9"/>
        <v>0</v>
      </c>
      <c r="AF27" s="149"/>
      <c r="AG27" s="145"/>
      <c r="AH27" s="22">
        <f t="shared" si="10"/>
        <v>20</v>
      </c>
      <c r="AI27" s="28">
        <v>20</v>
      </c>
      <c r="AJ27" s="30"/>
      <c r="AK27" s="23">
        <f t="shared" si="11"/>
        <v>232</v>
      </c>
      <c r="AL27" s="202"/>
      <c r="AM27" s="18">
        <f t="shared" si="12"/>
        <v>0</v>
      </c>
      <c r="AN27" s="59"/>
      <c r="AO27" s="30"/>
      <c r="AP27" s="18">
        <f t="shared" si="13"/>
        <v>500</v>
      </c>
      <c r="AQ27" s="31">
        <v>500</v>
      </c>
      <c r="AR27" s="30"/>
      <c r="AS27" s="91">
        <f t="shared" si="14"/>
        <v>250</v>
      </c>
      <c r="AT27" s="101">
        <v>250</v>
      </c>
      <c r="AU27" s="102"/>
      <c r="AV27" s="24">
        <f t="shared" si="15"/>
        <v>0</v>
      </c>
      <c r="AW27" s="103"/>
      <c r="AX27" s="29"/>
      <c r="AY27" s="25">
        <f t="shared" si="16"/>
        <v>0</v>
      </c>
      <c r="AZ27" s="28"/>
      <c r="BA27" s="29"/>
      <c r="BB27" s="23">
        <f t="shared" si="17"/>
        <v>750</v>
      </c>
      <c r="BC27" s="178"/>
      <c r="BD27" s="13">
        <f t="shared" si="18"/>
        <v>0</v>
      </c>
      <c r="BE27" s="60"/>
      <c r="BF27" s="56"/>
      <c r="BG27" s="88"/>
      <c r="BH27" s="178"/>
      <c r="BI27" s="13">
        <f t="shared" si="19"/>
        <v>39</v>
      </c>
      <c r="BJ27" s="107">
        <v>25</v>
      </c>
      <c r="BK27" s="97">
        <v>14</v>
      </c>
      <c r="BL27" s="100" t="s">
        <v>54</v>
      </c>
      <c r="BM27" s="178"/>
      <c r="BN27" s="132">
        <v>5</v>
      </c>
      <c r="BO27" s="100" t="s">
        <v>59</v>
      </c>
      <c r="BP27" s="125"/>
    </row>
    <row r="28" spans="1:68" s="27" customFormat="1" ht="69.599999999999994" customHeight="1" thickBot="1" x14ac:dyDescent="0.3">
      <c r="A28" s="61" t="s">
        <v>25</v>
      </c>
      <c r="B28" s="202"/>
      <c r="C28" s="10">
        <f t="shared" si="0"/>
        <v>5040</v>
      </c>
      <c r="D28" s="62">
        <v>5000</v>
      </c>
      <c r="E28" s="63">
        <v>40</v>
      </c>
      <c r="F28" s="202"/>
      <c r="G28" s="13">
        <f t="shared" si="1"/>
        <v>400</v>
      </c>
      <c r="H28" s="62">
        <v>400</v>
      </c>
      <c r="I28" s="64"/>
      <c r="J28" s="202"/>
      <c r="K28" s="18">
        <f t="shared" si="2"/>
        <v>0</v>
      </c>
      <c r="L28" s="65"/>
      <c r="M28" s="67"/>
      <c r="N28" s="16">
        <f t="shared" si="3"/>
        <v>0</v>
      </c>
      <c r="O28" s="65"/>
      <c r="P28" s="66"/>
      <c r="Q28" s="18">
        <f t="shared" si="4"/>
        <v>0</v>
      </c>
      <c r="R28" s="65"/>
      <c r="S28" s="66"/>
      <c r="T28" s="18">
        <f t="shared" si="5"/>
        <v>0</v>
      </c>
      <c r="U28" s="65"/>
      <c r="V28" s="67"/>
      <c r="W28" s="13">
        <f t="shared" si="6"/>
        <v>0</v>
      </c>
      <c r="X28" s="202"/>
      <c r="Y28" s="20">
        <f t="shared" si="7"/>
        <v>0</v>
      </c>
      <c r="Z28" s="65"/>
      <c r="AA28" s="67"/>
      <c r="AB28" s="20">
        <f t="shared" si="8"/>
        <v>0</v>
      </c>
      <c r="AC28" s="65"/>
      <c r="AD28" s="67"/>
      <c r="AE28" s="21">
        <f t="shared" si="9"/>
        <v>0</v>
      </c>
      <c r="AF28" s="68"/>
      <c r="AG28" s="67"/>
      <c r="AH28" s="22">
        <f t="shared" si="10"/>
        <v>0</v>
      </c>
      <c r="AI28" s="65"/>
      <c r="AJ28" s="66"/>
      <c r="AK28" s="23">
        <f t="shared" si="11"/>
        <v>0</v>
      </c>
      <c r="AL28" s="202"/>
      <c r="AM28" s="18">
        <f t="shared" si="12"/>
        <v>70</v>
      </c>
      <c r="AN28" s="69">
        <v>70</v>
      </c>
      <c r="AO28" s="64"/>
      <c r="AP28" s="18">
        <f t="shared" si="13"/>
        <v>0</v>
      </c>
      <c r="AQ28" s="69"/>
      <c r="AR28" s="64"/>
      <c r="AS28" s="91">
        <f t="shared" si="14"/>
        <v>0</v>
      </c>
      <c r="AT28" s="69"/>
      <c r="AU28" s="63"/>
      <c r="AV28" s="24">
        <f t="shared" si="15"/>
        <v>0</v>
      </c>
      <c r="AW28" s="62"/>
      <c r="AX28" s="63"/>
      <c r="AY28" s="25">
        <f t="shared" si="16"/>
        <v>0</v>
      </c>
      <c r="AZ28" s="62"/>
      <c r="BA28" s="63"/>
      <c r="BB28" s="23">
        <f t="shared" si="17"/>
        <v>70</v>
      </c>
      <c r="BC28" s="178"/>
      <c r="BD28" s="13">
        <f t="shared" si="18"/>
        <v>0</v>
      </c>
      <c r="BE28" s="65"/>
      <c r="BF28" s="67"/>
      <c r="BG28" s="70"/>
      <c r="BH28" s="178"/>
      <c r="BI28" s="13">
        <f t="shared" si="19"/>
        <v>0</v>
      </c>
      <c r="BJ28" s="108"/>
      <c r="BK28" s="109"/>
      <c r="BL28" s="110"/>
      <c r="BM28" s="178"/>
      <c r="BN28" s="133"/>
      <c r="BO28" s="70"/>
      <c r="BP28" s="125"/>
    </row>
    <row r="29" spans="1:68" ht="48" customHeight="1" thickBot="1" x14ac:dyDescent="0.3">
      <c r="A29" s="93">
        <f>SUM(C29+G29+W29+AK29+BB29+BD29+BI29+BN29)</f>
        <v>320038.8</v>
      </c>
      <c r="B29" s="203"/>
      <c r="C29" s="136">
        <f>SUM(C8:C28)</f>
        <v>290890</v>
      </c>
      <c r="D29" s="71">
        <f>SUM(D8:D28)</f>
        <v>229400</v>
      </c>
      <c r="E29" s="72">
        <f>SUM(E8:E28)</f>
        <v>61490</v>
      </c>
      <c r="F29" s="203"/>
      <c r="G29" s="137">
        <f>SUM(G8:G28)</f>
        <v>12450</v>
      </c>
      <c r="H29" s="73">
        <f t="shared" ref="H29:V29" si="20">SUM(H8:H28)</f>
        <v>12400</v>
      </c>
      <c r="I29" s="74">
        <f t="shared" si="20"/>
        <v>50</v>
      </c>
      <c r="J29" s="203"/>
      <c r="K29" s="134">
        <f>SUM(K8:K28)</f>
        <v>2666</v>
      </c>
      <c r="L29" s="75">
        <f t="shared" ref="L29:M29" si="21">SUM(L8:L28)</f>
        <v>2646</v>
      </c>
      <c r="M29" s="76">
        <f t="shared" si="21"/>
        <v>20</v>
      </c>
      <c r="N29" s="115">
        <f>SUM(N8:N28)</f>
        <v>682</v>
      </c>
      <c r="O29" s="75">
        <f t="shared" si="20"/>
        <v>602</v>
      </c>
      <c r="P29" s="76">
        <f t="shared" si="20"/>
        <v>80</v>
      </c>
      <c r="Q29" s="134">
        <f>SUM(Q8:Q28)</f>
        <v>85</v>
      </c>
      <c r="R29" s="75">
        <f t="shared" si="20"/>
        <v>60</v>
      </c>
      <c r="S29" s="76">
        <f t="shared" si="20"/>
        <v>25</v>
      </c>
      <c r="T29" s="134">
        <f>SUM(T8:T28)</f>
        <v>113</v>
      </c>
      <c r="U29" s="75">
        <f t="shared" si="20"/>
        <v>108</v>
      </c>
      <c r="V29" s="76">
        <f t="shared" si="20"/>
        <v>5</v>
      </c>
      <c r="W29" s="138">
        <f>SUM(W8:W28)</f>
        <v>3546</v>
      </c>
      <c r="X29" s="203"/>
      <c r="Y29" s="134">
        <f>SUM(Y8:Y28)</f>
        <v>2831</v>
      </c>
      <c r="Z29" s="77">
        <f t="shared" ref="Z29:AA29" si="22">SUM(Z8:Z28)</f>
        <v>1973</v>
      </c>
      <c r="AA29" s="77">
        <f t="shared" si="22"/>
        <v>858</v>
      </c>
      <c r="AB29" s="134">
        <f>SUM(AB8:AB28)</f>
        <v>860</v>
      </c>
      <c r="AC29" s="77">
        <f>SUM(AC8:AC28)</f>
        <v>756</v>
      </c>
      <c r="AD29" s="77">
        <f t="shared" ref="AD29:AJ29" si="23">SUM(AD8:AD28)</f>
        <v>104</v>
      </c>
      <c r="AE29" s="115">
        <f>SUM(AE8:AE28)</f>
        <v>96</v>
      </c>
      <c r="AF29" s="77">
        <f>SUM(AF8:AF28)</f>
        <v>34</v>
      </c>
      <c r="AG29" s="77">
        <f>SUM(AG8:AG28)</f>
        <v>62</v>
      </c>
      <c r="AH29" s="115">
        <f>SUM(AH8:AH28)</f>
        <v>65</v>
      </c>
      <c r="AI29" s="78">
        <f t="shared" si="23"/>
        <v>65</v>
      </c>
      <c r="AJ29" s="79">
        <f t="shared" si="23"/>
        <v>0</v>
      </c>
      <c r="AK29" s="138">
        <f>SUM(AK8:AK28)</f>
        <v>3852</v>
      </c>
      <c r="AL29" s="203"/>
      <c r="AM29" s="134">
        <f>SUM(AM8:AM28)</f>
        <v>1767</v>
      </c>
      <c r="AN29" s="80">
        <f t="shared" ref="AN29:AO29" si="24">SUM(AN8:AN28)</f>
        <v>1767</v>
      </c>
      <c r="AO29" s="81">
        <f t="shared" si="24"/>
        <v>0</v>
      </c>
      <c r="AP29" s="114">
        <f>SUM(AP8:AP28)</f>
        <v>5941</v>
      </c>
      <c r="AQ29" s="99">
        <f>SUM(AQ8:AQ28)</f>
        <v>5941</v>
      </c>
      <c r="AR29" s="98">
        <f>SUM(AR8:AR28)</f>
        <v>0</v>
      </c>
      <c r="AS29" s="135">
        <f>SUM(AS8:AS28)</f>
        <v>944</v>
      </c>
      <c r="AT29" s="80">
        <f t="shared" ref="AT29:BA29" si="25">SUM(AT8:AT28)</f>
        <v>944</v>
      </c>
      <c r="AU29" s="81">
        <f t="shared" si="25"/>
        <v>0</v>
      </c>
      <c r="AV29" s="134">
        <f>SUM(AV8:AV28)</f>
        <v>47</v>
      </c>
      <c r="AW29" s="80">
        <f t="shared" si="25"/>
        <v>47</v>
      </c>
      <c r="AX29" s="81">
        <f t="shared" si="25"/>
        <v>0</v>
      </c>
      <c r="AY29" s="134">
        <f>SUM(AY8:AY28)</f>
        <v>33</v>
      </c>
      <c r="AZ29" s="80">
        <f t="shared" si="25"/>
        <v>33</v>
      </c>
      <c r="BA29" s="81">
        <f t="shared" si="25"/>
        <v>0</v>
      </c>
      <c r="BB29" s="139">
        <f>SUM(BB8:BB28)</f>
        <v>8732</v>
      </c>
      <c r="BC29" s="179"/>
      <c r="BD29" s="136">
        <f>SUM(BD8:BD28)</f>
        <v>395</v>
      </c>
      <c r="BE29" s="82">
        <f>SUM(BE8:BE28)</f>
        <v>395</v>
      </c>
      <c r="BF29" s="83">
        <f>SUM(BF8:BF28)</f>
        <v>0</v>
      </c>
      <c r="BG29" s="84"/>
      <c r="BH29" s="179"/>
      <c r="BI29" s="140">
        <f>SUM(BI8:BI28)</f>
        <v>158</v>
      </c>
      <c r="BJ29" s="111">
        <f>SUM(BJ8:BJ28)</f>
        <v>104</v>
      </c>
      <c r="BK29" s="112">
        <f>SUM(BK8:BK28)</f>
        <v>54</v>
      </c>
      <c r="BL29" s="113"/>
      <c r="BM29" s="179"/>
      <c r="BN29" s="141">
        <f>SUM(BN8:BN28)</f>
        <v>15.8</v>
      </c>
      <c r="BO29" s="92"/>
      <c r="BP29" s="128"/>
    </row>
    <row r="30" spans="1:68" ht="19.5" customHeight="1" x14ac:dyDescent="0.3">
      <c r="A30" s="142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Y30" s="89"/>
      <c r="AB30" s="90"/>
      <c r="AC30" s="89"/>
      <c r="AE30" s="89"/>
      <c r="AF30" s="89"/>
      <c r="AI30" s="89"/>
      <c r="AK30" s="105"/>
      <c r="AL30" s="35"/>
      <c r="AM30" s="105"/>
      <c r="AP30" s="89"/>
      <c r="AS30" s="105"/>
      <c r="AT30" s="89"/>
      <c r="AV30" s="89"/>
      <c r="AY30" s="89"/>
      <c r="BB30" s="89"/>
      <c r="BD30"/>
      <c r="BE30"/>
      <c r="BF30"/>
      <c r="BG30"/>
      <c r="BI30" s="106"/>
      <c r="BJ30" s="89"/>
      <c r="BK30"/>
      <c r="BL30"/>
      <c r="BM30"/>
      <c r="BN30" s="89"/>
      <c r="BP30" s="35"/>
    </row>
    <row r="31" spans="1:68" ht="18.75" x14ac:dyDescent="0.3">
      <c r="A31" s="150"/>
      <c r="AK31" s="35"/>
      <c r="AL31" s="35"/>
      <c r="AM31" s="35"/>
      <c r="AS31" s="35"/>
      <c r="BD31"/>
      <c r="BE31"/>
      <c r="BF31"/>
      <c r="BG31"/>
      <c r="BI31"/>
      <c r="BJ31"/>
      <c r="BK31"/>
      <c r="BL31"/>
      <c r="BM31"/>
    </row>
    <row r="32" spans="1:68" ht="18.600000000000001" customHeight="1" x14ac:dyDescent="0.25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AK32" s="35"/>
      <c r="AL32" s="35"/>
      <c r="AM32" s="35"/>
      <c r="AS32" s="35"/>
      <c r="BD32"/>
      <c r="BE32"/>
      <c r="BF32"/>
      <c r="BG32"/>
      <c r="BI32"/>
      <c r="BJ32"/>
      <c r="BK32"/>
      <c r="BL32"/>
      <c r="BM32"/>
    </row>
    <row r="33" spans="1:65" ht="49.5" customHeight="1" x14ac:dyDescent="0.25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AK33" s="35"/>
      <c r="AL33" s="35"/>
      <c r="AM33" s="35"/>
      <c r="AS33" s="35"/>
      <c r="BD33"/>
      <c r="BE33"/>
      <c r="BF33"/>
      <c r="BG33"/>
      <c r="BI33"/>
      <c r="BJ33"/>
      <c r="BK33"/>
      <c r="BL33"/>
      <c r="BM33"/>
    </row>
    <row r="34" spans="1:65" ht="15.6" customHeight="1" x14ac:dyDescent="0.25">
      <c r="AK34" s="35"/>
      <c r="AL34" s="35"/>
      <c r="AM34" s="35"/>
      <c r="AS34" s="35"/>
      <c r="BD34"/>
      <c r="BE34"/>
      <c r="BF34"/>
      <c r="BG34"/>
      <c r="BI34"/>
      <c r="BJ34"/>
      <c r="BK34"/>
      <c r="BL34"/>
      <c r="BM34"/>
    </row>
    <row r="35" spans="1:65" ht="50.45" customHeight="1" x14ac:dyDescent="0.25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AK35" s="35"/>
      <c r="AL35" s="35"/>
      <c r="AM35" s="35"/>
      <c r="AS35" s="35"/>
      <c r="BD35"/>
      <c r="BE35"/>
      <c r="BF35"/>
      <c r="BG35"/>
      <c r="BI35"/>
      <c r="BJ35"/>
      <c r="BK35"/>
      <c r="BL35"/>
      <c r="BM35"/>
    </row>
    <row r="36" spans="1:65" ht="15.75" customHeight="1" x14ac:dyDescent="0.3"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AK36" s="35"/>
      <c r="AL36" s="35"/>
      <c r="AM36" s="35"/>
      <c r="AS36" s="35"/>
      <c r="BD36"/>
      <c r="BE36"/>
      <c r="BF36"/>
      <c r="BG36"/>
      <c r="BI36"/>
      <c r="BJ36"/>
      <c r="BK36"/>
      <c r="BL36"/>
      <c r="BM36"/>
    </row>
    <row r="37" spans="1:65" ht="15.75" customHeight="1" x14ac:dyDescent="0.3">
      <c r="C37" s="148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AK37" s="35"/>
      <c r="AL37" s="35"/>
      <c r="AM37" s="35"/>
      <c r="AS37" s="35"/>
      <c r="BD37"/>
      <c r="BE37"/>
      <c r="BF37"/>
      <c r="BG37"/>
      <c r="BI37"/>
      <c r="BJ37"/>
      <c r="BK37"/>
      <c r="BL37"/>
      <c r="BM37"/>
    </row>
    <row r="38" spans="1:65" ht="41.25" customHeight="1" x14ac:dyDescent="0.3"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AK38" s="35"/>
      <c r="AL38" s="35"/>
      <c r="AM38" s="35"/>
      <c r="AS38" s="35"/>
      <c r="BD38"/>
      <c r="BE38"/>
      <c r="BF38"/>
      <c r="BG38"/>
      <c r="BI38"/>
      <c r="BJ38"/>
      <c r="BK38"/>
      <c r="BL38"/>
      <c r="BM38"/>
    </row>
    <row r="39" spans="1:65" ht="15.75" customHeight="1" x14ac:dyDescent="0.25">
      <c r="AK39" s="35"/>
      <c r="AL39" s="35"/>
      <c r="AM39" s="35"/>
      <c r="AS39" s="35"/>
      <c r="BD39"/>
      <c r="BE39"/>
      <c r="BF39"/>
      <c r="BG39"/>
      <c r="BI39"/>
      <c r="BJ39"/>
      <c r="BK39"/>
      <c r="BL39"/>
      <c r="BM39"/>
    </row>
    <row r="40" spans="1:65" x14ac:dyDescent="0.25">
      <c r="AK40" s="35"/>
      <c r="AL40" s="35"/>
      <c r="AM40" s="35"/>
      <c r="AS40" s="35"/>
      <c r="BD40"/>
      <c r="BE40"/>
      <c r="BF40"/>
      <c r="BG40"/>
      <c r="BI40"/>
      <c r="BJ40"/>
      <c r="BK40"/>
      <c r="BL40"/>
      <c r="BM40"/>
    </row>
    <row r="41" spans="1:65" x14ac:dyDescent="0.25">
      <c r="AK41" s="35"/>
      <c r="AL41" s="35"/>
      <c r="AM41" s="35"/>
      <c r="AS41" s="35"/>
      <c r="BD41"/>
      <c r="BE41"/>
      <c r="BF41"/>
      <c r="BG41"/>
      <c r="BI41"/>
      <c r="BJ41"/>
      <c r="BK41"/>
      <c r="BL41"/>
      <c r="BM41"/>
    </row>
    <row r="42" spans="1:65" x14ac:dyDescent="0.25">
      <c r="AK42" s="35"/>
      <c r="AL42" s="35"/>
      <c r="AM42" s="35"/>
      <c r="AS42" s="35"/>
      <c r="BD42"/>
      <c r="BE42"/>
      <c r="BF42"/>
      <c r="BG42"/>
      <c r="BI42"/>
      <c r="BJ42"/>
      <c r="BK42"/>
      <c r="BL42"/>
      <c r="BM42"/>
    </row>
    <row r="43" spans="1:65" x14ac:dyDescent="0.25">
      <c r="AK43" s="35"/>
      <c r="AL43" s="35"/>
      <c r="AM43" s="35"/>
      <c r="AS43" s="35"/>
      <c r="BD43"/>
      <c r="BE43"/>
      <c r="BF43"/>
      <c r="BG43"/>
      <c r="BI43"/>
      <c r="BJ43"/>
      <c r="BK43"/>
      <c r="BL43"/>
      <c r="BM43"/>
    </row>
    <row r="44" spans="1:65" x14ac:dyDescent="0.25">
      <c r="AK44" s="35"/>
      <c r="AL44" s="35"/>
      <c r="AM44" s="35"/>
      <c r="AS44" s="35"/>
      <c r="BD44"/>
      <c r="BE44"/>
      <c r="BF44"/>
      <c r="BG44"/>
      <c r="BI44"/>
      <c r="BJ44"/>
      <c r="BK44"/>
      <c r="BL44"/>
      <c r="BM44"/>
    </row>
    <row r="45" spans="1:65" x14ac:dyDescent="0.25">
      <c r="AK45" s="35"/>
      <c r="AL45" s="35"/>
      <c r="AM45" s="35"/>
      <c r="AS45" s="35"/>
      <c r="BD45"/>
      <c r="BE45"/>
      <c r="BF45"/>
      <c r="BG45"/>
      <c r="BI45"/>
      <c r="BJ45"/>
      <c r="BK45"/>
      <c r="BL45"/>
      <c r="BM45"/>
    </row>
  </sheetData>
  <mergeCells count="92">
    <mergeCell ref="AB5:AD5"/>
    <mergeCell ref="Y3:AK3"/>
    <mergeCell ref="AB6:AB7"/>
    <mergeCell ref="A32:N33"/>
    <mergeCell ref="A2:A7"/>
    <mergeCell ref="C3:E3"/>
    <mergeCell ref="C2:I2"/>
    <mergeCell ref="B2:B29"/>
    <mergeCell ref="H6:I6"/>
    <mergeCell ref="G4:I5"/>
    <mergeCell ref="C6:C7"/>
    <mergeCell ref="D6:E6"/>
    <mergeCell ref="G6:G7"/>
    <mergeCell ref="G3:I3"/>
    <mergeCell ref="N5:P5"/>
    <mergeCell ref="C4:E5"/>
    <mergeCell ref="AE5:AG5"/>
    <mergeCell ref="AL2:AL29"/>
    <mergeCell ref="X2:X29"/>
    <mergeCell ref="U6:V6"/>
    <mergeCell ref="T5:V5"/>
    <mergeCell ref="T6:T7"/>
    <mergeCell ref="K4:W4"/>
    <mergeCell ref="K2:W2"/>
    <mergeCell ref="W5:W7"/>
    <mergeCell ref="K3:W3"/>
    <mergeCell ref="AK5:AK7"/>
    <mergeCell ref="AH5:AJ5"/>
    <mergeCell ref="AH6:AH7"/>
    <mergeCell ref="AI6:AJ6"/>
    <mergeCell ref="Y2:AK2"/>
    <mergeCell ref="Y4:AK4"/>
    <mergeCell ref="BC2:BC29"/>
    <mergeCell ref="BD2:BG2"/>
    <mergeCell ref="BD6:BD7"/>
    <mergeCell ref="BD4:BG5"/>
    <mergeCell ref="BG6:BG7"/>
    <mergeCell ref="BE6:BF6"/>
    <mergeCell ref="BI6:BI7"/>
    <mergeCell ref="BJ6:BK6"/>
    <mergeCell ref="BL6:BL7"/>
    <mergeCell ref="AM2:BB2"/>
    <mergeCell ref="BD3:BG3"/>
    <mergeCell ref="AM5:AO5"/>
    <mergeCell ref="AM6:AM7"/>
    <mergeCell ref="AN6:AO6"/>
    <mergeCell ref="AS5:AU5"/>
    <mergeCell ref="AV5:AX5"/>
    <mergeCell ref="AY5:BA5"/>
    <mergeCell ref="AQ6:AR6"/>
    <mergeCell ref="AP6:AP7"/>
    <mergeCell ref="AZ6:BA6"/>
    <mergeCell ref="AS6:AS7"/>
    <mergeCell ref="AT6:AU6"/>
    <mergeCell ref="C38:N38"/>
    <mergeCell ref="A35:Y35"/>
    <mergeCell ref="C30:W30"/>
    <mergeCell ref="Y5:AA5"/>
    <mergeCell ref="Y6:Y7"/>
    <mergeCell ref="Z6:AA6"/>
    <mergeCell ref="Q5:S5"/>
    <mergeCell ref="N6:N7"/>
    <mergeCell ref="Q6:Q7"/>
    <mergeCell ref="O6:P6"/>
    <mergeCell ref="R6:S6"/>
    <mergeCell ref="J2:J29"/>
    <mergeCell ref="K5:M5"/>
    <mergeCell ref="K6:K7"/>
    <mergeCell ref="L6:M6"/>
    <mergeCell ref="F3:F29"/>
    <mergeCell ref="BM2:BM29"/>
    <mergeCell ref="BN2:BO2"/>
    <mergeCell ref="BN3:BO3"/>
    <mergeCell ref="BN4:BO5"/>
    <mergeCell ref="BO6:BO7"/>
    <mergeCell ref="BN6:BN7"/>
    <mergeCell ref="BD1:BL1"/>
    <mergeCell ref="A1:BB1"/>
    <mergeCell ref="AM4:BB4"/>
    <mergeCell ref="AM3:BB3"/>
    <mergeCell ref="BB5:BB7"/>
    <mergeCell ref="AY6:AY7"/>
    <mergeCell ref="AV6:AV7"/>
    <mergeCell ref="AW6:AX6"/>
    <mergeCell ref="AP5:AR5"/>
    <mergeCell ref="AE6:AE7"/>
    <mergeCell ref="AF6:AG6"/>
    <mergeCell ref="AC6:AD6"/>
    <mergeCell ref="BH2:BH29"/>
    <mergeCell ref="BI2:BL2"/>
    <mergeCell ref="BI3:BL3"/>
    <mergeCell ref="BI4:BL5"/>
  </mergeCells>
  <printOptions horizontalCentered="1" verticalCentered="1"/>
  <pageMargins left="0.25" right="0.25" top="0.75" bottom="0.75" header="0.3" footer="0.3"/>
  <pageSetup paperSize="8" scale="34" fitToWidth="2" orientation="landscape" r:id="rId1"/>
  <headerFooter>
    <oddHeader>&amp;R&amp;24Załącznik nr 1A do Warunków Konkursu &amp;K00-049ZZP.....</oddHeader>
  </headerFooter>
  <colBreaks count="1" manualBreakCount="1">
    <brk id="37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PAKIETY</vt:lpstr>
      <vt:lpstr>PAKIETY!Obszar_wydruku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2023-11-21T12:29:55Z</dcterms:modified>
</cp:coreProperties>
</file>